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latsabidze\Desktop\ახალი საიტისთვის\2025\თელმიკო + ეპჯ 2022-2024\"/>
    </mc:Choice>
  </mc:AlternateContent>
  <bookViews>
    <workbookView xWindow="0" yWindow="0" windowWidth="21075" windowHeight="11745" activeTab="4"/>
  </bookViews>
  <sheets>
    <sheet name="2022 Telmico+EPG" sheetId="5" r:id="rId1"/>
    <sheet name="2023 Telmico+EPG" sheetId="6" r:id="rId2"/>
    <sheet name="2024 Telmico+EPG" sheetId="7" r:id="rId3"/>
    <sheet name="2025 Telmico+EPG" sheetId="10" r:id="rId4"/>
    <sheet name="2022-2025 Telmico+EPG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0" l="1"/>
  <c r="B13" i="10"/>
  <c r="E16" i="9" l="1"/>
  <c r="E14" i="9"/>
  <c r="N30" i="10"/>
  <c r="E30" i="9" s="1"/>
  <c r="N29" i="10"/>
  <c r="E29" i="9" s="1"/>
  <c r="N28" i="10"/>
  <c r="E28" i="9" s="1"/>
  <c r="M27" i="10"/>
  <c r="L27" i="10"/>
  <c r="K27" i="10"/>
  <c r="J27" i="10"/>
  <c r="I27" i="10"/>
  <c r="H27" i="10"/>
  <c r="G27" i="10"/>
  <c r="F27" i="10"/>
  <c r="E27" i="10"/>
  <c r="D27" i="10"/>
  <c r="C27" i="10"/>
  <c r="N25" i="10"/>
  <c r="E25" i="9" s="1"/>
  <c r="N24" i="10"/>
  <c r="E24" i="9" s="1"/>
  <c r="N23" i="10"/>
  <c r="E23" i="9" s="1"/>
  <c r="N22" i="10"/>
  <c r="E22" i="9" s="1"/>
  <c r="M21" i="10"/>
  <c r="L21" i="10"/>
  <c r="K21" i="10"/>
  <c r="K20" i="10" s="1"/>
  <c r="J21" i="10"/>
  <c r="J20" i="10" s="1"/>
  <c r="I21" i="10"/>
  <c r="H21" i="10"/>
  <c r="G21" i="10"/>
  <c r="G20" i="10" s="1"/>
  <c r="F21" i="10"/>
  <c r="F20" i="10" s="1"/>
  <c r="E21" i="10"/>
  <c r="D21" i="10"/>
  <c r="D20" i="10" s="1"/>
  <c r="C21" i="10"/>
  <c r="C20" i="10" s="1"/>
  <c r="B21" i="10"/>
  <c r="L20" i="10"/>
  <c r="H20" i="10"/>
  <c r="N16" i="10"/>
  <c r="N15" i="10"/>
  <c r="E15" i="9" s="1"/>
  <c r="N14" i="10"/>
  <c r="M13" i="10"/>
  <c r="L13" i="10"/>
  <c r="K13" i="10"/>
  <c r="J13" i="10"/>
  <c r="I13" i="10"/>
  <c r="H13" i="10"/>
  <c r="G13" i="10"/>
  <c r="F13" i="10"/>
  <c r="E13" i="10"/>
  <c r="D13" i="10"/>
  <c r="C13" i="10"/>
  <c r="N11" i="10"/>
  <c r="E11" i="9" s="1"/>
  <c r="N10" i="10"/>
  <c r="E10" i="9" s="1"/>
  <c r="N9" i="10"/>
  <c r="E9" i="9" s="1"/>
  <c r="N8" i="10"/>
  <c r="E8" i="9" s="1"/>
  <c r="M7" i="10"/>
  <c r="M6" i="10" s="1"/>
  <c r="L7" i="10"/>
  <c r="L6" i="10" s="1"/>
  <c r="K7" i="10"/>
  <c r="J7" i="10"/>
  <c r="I7" i="10"/>
  <c r="H7" i="10"/>
  <c r="H6" i="10" s="1"/>
  <c r="G7" i="10"/>
  <c r="F7" i="10"/>
  <c r="F6" i="10" s="1"/>
  <c r="E7" i="10"/>
  <c r="E6" i="10" s="1"/>
  <c r="D7" i="10"/>
  <c r="D6" i="10" s="1"/>
  <c r="C7" i="10"/>
  <c r="B7" i="10"/>
  <c r="J6" i="10"/>
  <c r="I6" i="10"/>
  <c r="B6" i="10" l="1"/>
  <c r="E44" i="9"/>
  <c r="E39" i="9"/>
  <c r="B20" i="10"/>
  <c r="E43" i="9"/>
  <c r="E27" i="9"/>
  <c r="E42" i="9"/>
  <c r="E38" i="9"/>
  <c r="E37" i="9"/>
  <c r="E21" i="9"/>
  <c r="E13" i="9"/>
  <c r="E7" i="9"/>
  <c r="E36" i="9"/>
  <c r="I20" i="10"/>
  <c r="N21" i="10"/>
  <c r="E20" i="10"/>
  <c r="M20" i="10"/>
  <c r="N13" i="10"/>
  <c r="K6" i="10"/>
  <c r="C6" i="10"/>
  <c r="G6" i="10"/>
  <c r="N27" i="10"/>
  <c r="N7" i="10"/>
  <c r="C23" i="9"/>
  <c r="N30" i="7"/>
  <c r="D30" i="9" s="1"/>
  <c r="N29" i="7"/>
  <c r="D29" i="9" s="1"/>
  <c r="N28" i="7"/>
  <c r="D28" i="9" s="1"/>
  <c r="M27" i="7"/>
  <c r="L27" i="7"/>
  <c r="K27" i="7"/>
  <c r="J27" i="7"/>
  <c r="I27" i="7"/>
  <c r="H27" i="7"/>
  <c r="G27" i="7"/>
  <c r="F27" i="7"/>
  <c r="E27" i="7"/>
  <c r="D27" i="7"/>
  <c r="C27" i="7"/>
  <c r="B27" i="7"/>
  <c r="N25" i="7"/>
  <c r="D25" i="9" s="1"/>
  <c r="N24" i="7"/>
  <c r="D24" i="9" s="1"/>
  <c r="N23" i="7"/>
  <c r="D23" i="9" s="1"/>
  <c r="N22" i="7"/>
  <c r="D22" i="9" s="1"/>
  <c r="M21" i="7"/>
  <c r="L21" i="7"/>
  <c r="K21" i="7"/>
  <c r="K20" i="7" s="1"/>
  <c r="J21" i="7"/>
  <c r="J20" i="7" s="1"/>
  <c r="I21" i="7"/>
  <c r="I20" i="7" s="1"/>
  <c r="H21" i="7"/>
  <c r="G21" i="7"/>
  <c r="G20" i="7" s="1"/>
  <c r="F21" i="7"/>
  <c r="E21" i="7"/>
  <c r="D21" i="7"/>
  <c r="C21" i="7"/>
  <c r="C20" i="7" s="1"/>
  <c r="B21" i="7"/>
  <c r="F20" i="7"/>
  <c r="D20" i="7"/>
  <c r="N30" i="6"/>
  <c r="C30" i="9" s="1"/>
  <c r="N29" i="6"/>
  <c r="C29" i="9" s="1"/>
  <c r="N28" i="6"/>
  <c r="C28" i="9" s="1"/>
  <c r="C27" i="9" s="1"/>
  <c r="M27" i="6"/>
  <c r="L27" i="6"/>
  <c r="K27" i="6"/>
  <c r="J27" i="6"/>
  <c r="I27" i="6"/>
  <c r="H27" i="6"/>
  <c r="G27" i="6"/>
  <c r="F27" i="6"/>
  <c r="E27" i="6"/>
  <c r="D27" i="6"/>
  <c r="C27" i="6"/>
  <c r="B27" i="6"/>
  <c r="N25" i="6"/>
  <c r="C25" i="9" s="1"/>
  <c r="N24" i="6"/>
  <c r="C24" i="9" s="1"/>
  <c r="N23" i="6"/>
  <c r="N22" i="6"/>
  <c r="C22" i="9" s="1"/>
  <c r="M21" i="6"/>
  <c r="M20" i="6" s="1"/>
  <c r="L21" i="6"/>
  <c r="K21" i="6"/>
  <c r="K20" i="6" s="1"/>
  <c r="J21" i="6"/>
  <c r="I21" i="6"/>
  <c r="I20" i="6" s="1"/>
  <c r="H21" i="6"/>
  <c r="G21" i="6"/>
  <c r="G20" i="6" s="1"/>
  <c r="F21" i="6"/>
  <c r="F20" i="6" s="1"/>
  <c r="E21" i="6"/>
  <c r="E20" i="6" s="1"/>
  <c r="D21" i="6"/>
  <c r="C21" i="6"/>
  <c r="C20" i="6" s="1"/>
  <c r="B21" i="6"/>
  <c r="L20" i="6"/>
  <c r="D20" i="6"/>
  <c r="E20" i="9" l="1"/>
  <c r="E41" i="9"/>
  <c r="E35" i="9"/>
  <c r="E6" i="9"/>
  <c r="N20" i="10"/>
  <c r="N6" i="10"/>
  <c r="M20" i="7"/>
  <c r="L20" i="7"/>
  <c r="C21" i="9"/>
  <c r="C20" i="9" s="1"/>
  <c r="N21" i="6"/>
  <c r="N27" i="6"/>
  <c r="J20" i="6"/>
  <c r="H20" i="6"/>
  <c r="D27" i="9"/>
  <c r="N27" i="7"/>
  <c r="E20" i="7"/>
  <c r="N21" i="7"/>
  <c r="H20" i="7"/>
  <c r="D21" i="9"/>
  <c r="B20" i="7"/>
  <c r="B20" i="6"/>
  <c r="N20" i="6" s="1"/>
  <c r="E34" i="9" l="1"/>
  <c r="D20" i="9"/>
  <c r="N20" i="7"/>
  <c r="N30" i="5" l="1"/>
  <c r="B30" i="9" s="1"/>
  <c r="N29" i="5"/>
  <c r="B29" i="9" s="1"/>
  <c r="N28" i="5"/>
  <c r="B28" i="9" s="1"/>
  <c r="B27" i="9" s="1"/>
  <c r="M27" i="5"/>
  <c r="L27" i="5"/>
  <c r="K27" i="5"/>
  <c r="J27" i="5"/>
  <c r="I27" i="5"/>
  <c r="H27" i="5"/>
  <c r="G27" i="5"/>
  <c r="F27" i="5"/>
  <c r="E27" i="5"/>
  <c r="D27" i="5"/>
  <c r="C27" i="5"/>
  <c r="B27" i="5"/>
  <c r="N25" i="5"/>
  <c r="B25" i="9" s="1"/>
  <c r="N24" i="5"/>
  <c r="B24" i="9" s="1"/>
  <c r="N23" i="5"/>
  <c r="B23" i="9" s="1"/>
  <c r="N22" i="5"/>
  <c r="B22" i="9" s="1"/>
  <c r="M21" i="5"/>
  <c r="M20" i="5" s="1"/>
  <c r="L21" i="5"/>
  <c r="L20" i="5" s="1"/>
  <c r="K21" i="5"/>
  <c r="J21" i="5"/>
  <c r="J20" i="5" s="1"/>
  <c r="I21" i="5"/>
  <c r="I20" i="5" s="1"/>
  <c r="H21" i="5"/>
  <c r="G21" i="5"/>
  <c r="F21" i="5"/>
  <c r="F20" i="5" s="1"/>
  <c r="E21" i="5"/>
  <c r="E20" i="5" s="1"/>
  <c r="D21" i="5"/>
  <c r="D20" i="5" s="1"/>
  <c r="C21" i="5"/>
  <c r="C20" i="5" s="1"/>
  <c r="B21" i="5"/>
  <c r="G20" i="5"/>
  <c r="N16" i="7"/>
  <c r="D16" i="9" s="1"/>
  <c r="D44" i="9" s="1"/>
  <c r="N15" i="7"/>
  <c r="D15" i="9" s="1"/>
  <c r="D43" i="9" s="1"/>
  <c r="N14" i="7"/>
  <c r="D14" i="9" s="1"/>
  <c r="M13" i="7"/>
  <c r="L13" i="7"/>
  <c r="K13" i="7"/>
  <c r="J13" i="7"/>
  <c r="I13" i="7"/>
  <c r="H13" i="7"/>
  <c r="G13" i="7"/>
  <c r="F13" i="7"/>
  <c r="E13" i="7"/>
  <c r="D13" i="7"/>
  <c r="C13" i="7"/>
  <c r="B13" i="7"/>
  <c r="N11" i="7"/>
  <c r="D11" i="9" s="1"/>
  <c r="D39" i="9" s="1"/>
  <c r="N10" i="7"/>
  <c r="D10" i="9" s="1"/>
  <c r="D38" i="9" s="1"/>
  <c r="N9" i="7"/>
  <c r="D9" i="9" s="1"/>
  <c r="D37" i="9" s="1"/>
  <c r="N8" i="7"/>
  <c r="D8" i="9" s="1"/>
  <c r="M7" i="7"/>
  <c r="L7" i="7"/>
  <c r="L6" i="7" s="1"/>
  <c r="K7" i="7"/>
  <c r="J7" i="7"/>
  <c r="J6" i="7" s="1"/>
  <c r="I7" i="7"/>
  <c r="H7" i="7"/>
  <c r="G7" i="7"/>
  <c r="F7" i="7"/>
  <c r="E7" i="7"/>
  <c r="E6" i="7" s="1"/>
  <c r="D7" i="7"/>
  <c r="D6" i="7" s="1"/>
  <c r="C7" i="7"/>
  <c r="B7" i="7"/>
  <c r="I6" i="7"/>
  <c r="B6" i="7"/>
  <c r="N16" i="6"/>
  <c r="C16" i="9" s="1"/>
  <c r="C44" i="9" s="1"/>
  <c r="N15" i="6"/>
  <c r="C15" i="9" s="1"/>
  <c r="C43" i="9" s="1"/>
  <c r="N14" i="6"/>
  <c r="C14" i="9" s="1"/>
  <c r="M13" i="6"/>
  <c r="L13" i="6"/>
  <c r="K13" i="6"/>
  <c r="J13" i="6"/>
  <c r="I13" i="6"/>
  <c r="H13" i="6"/>
  <c r="G13" i="6"/>
  <c r="F13" i="6"/>
  <c r="E13" i="6"/>
  <c r="D13" i="6"/>
  <c r="C13" i="6"/>
  <c r="B13" i="6"/>
  <c r="N11" i="6"/>
  <c r="C11" i="9" s="1"/>
  <c r="C39" i="9" s="1"/>
  <c r="N10" i="6"/>
  <c r="C10" i="9" s="1"/>
  <c r="C38" i="9" s="1"/>
  <c r="N9" i="6"/>
  <c r="C9" i="9" s="1"/>
  <c r="C37" i="9" s="1"/>
  <c r="N8" i="6"/>
  <c r="C8" i="9" s="1"/>
  <c r="M7" i="6"/>
  <c r="L7" i="6"/>
  <c r="L6" i="6" s="1"/>
  <c r="K7" i="6"/>
  <c r="K6" i="6" s="1"/>
  <c r="J7" i="6"/>
  <c r="I7" i="6"/>
  <c r="H7" i="6"/>
  <c r="G7" i="6"/>
  <c r="F7" i="6"/>
  <c r="E7" i="6"/>
  <c r="E6" i="6" s="1"/>
  <c r="D7" i="6"/>
  <c r="D6" i="6" s="1"/>
  <c r="C7" i="6"/>
  <c r="C6" i="6" s="1"/>
  <c r="B7" i="6"/>
  <c r="M6" i="6"/>
  <c r="N16" i="5"/>
  <c r="B16" i="9" s="1"/>
  <c r="N15" i="5"/>
  <c r="B15" i="9" s="1"/>
  <c r="B43" i="9" s="1"/>
  <c r="N14" i="5"/>
  <c r="B14" i="9" s="1"/>
  <c r="M13" i="5"/>
  <c r="L13" i="5"/>
  <c r="K13" i="5"/>
  <c r="J13" i="5"/>
  <c r="I13" i="5"/>
  <c r="H13" i="5"/>
  <c r="G13" i="5"/>
  <c r="F13" i="5"/>
  <c r="E13" i="5"/>
  <c r="D13" i="5"/>
  <c r="C13" i="5"/>
  <c r="B13" i="5"/>
  <c r="N11" i="5"/>
  <c r="B11" i="9" s="1"/>
  <c r="N10" i="5"/>
  <c r="B10" i="9" s="1"/>
  <c r="B38" i="9" s="1"/>
  <c r="N9" i="5"/>
  <c r="B9" i="9" s="1"/>
  <c r="N8" i="5"/>
  <c r="B8" i="9" s="1"/>
  <c r="B36" i="9" s="1"/>
  <c r="M7" i="5"/>
  <c r="L7" i="5"/>
  <c r="K7" i="5"/>
  <c r="K6" i="5" s="1"/>
  <c r="J7" i="5"/>
  <c r="I7" i="5"/>
  <c r="I6" i="5" s="1"/>
  <c r="H7" i="5"/>
  <c r="G7" i="5"/>
  <c r="F7" i="5"/>
  <c r="F6" i="5" s="1"/>
  <c r="E7" i="5"/>
  <c r="E6" i="5" s="1"/>
  <c r="D7" i="5"/>
  <c r="C7" i="5"/>
  <c r="C6" i="5" s="1"/>
  <c r="B7" i="5"/>
  <c r="M6" i="7" l="1"/>
  <c r="K20" i="5"/>
  <c r="B42" i="9"/>
  <c r="B13" i="9"/>
  <c r="B7" i="9"/>
  <c r="B37" i="9"/>
  <c r="B39" i="9"/>
  <c r="B21" i="9"/>
  <c r="B20" i="9" s="1"/>
  <c r="B44" i="9"/>
  <c r="D7" i="9"/>
  <c r="D36" i="9"/>
  <c r="D35" i="9" s="1"/>
  <c r="D13" i="9"/>
  <c r="D42" i="9"/>
  <c r="D41" i="9" s="1"/>
  <c r="J6" i="6"/>
  <c r="C42" i="9"/>
  <c r="C41" i="9" s="1"/>
  <c r="C13" i="9"/>
  <c r="C7" i="9"/>
  <c r="C36" i="9"/>
  <c r="C35" i="9" s="1"/>
  <c r="F6" i="7"/>
  <c r="G6" i="7"/>
  <c r="G6" i="6"/>
  <c r="H6" i="6"/>
  <c r="I6" i="6"/>
  <c r="D6" i="5"/>
  <c r="M6" i="5"/>
  <c r="G6" i="5"/>
  <c r="H20" i="5"/>
  <c r="N21" i="5"/>
  <c r="N27" i="5"/>
  <c r="H6" i="5"/>
  <c r="B20" i="5"/>
  <c r="L6" i="5"/>
  <c r="N13" i="5"/>
  <c r="N7" i="5"/>
  <c r="J6" i="5"/>
  <c r="H6" i="7"/>
  <c r="N13" i="7"/>
  <c r="K6" i="7"/>
  <c r="N13" i="6"/>
  <c r="N7" i="6"/>
  <c r="C6" i="7"/>
  <c r="N7" i="7"/>
  <c r="F6" i="6"/>
  <c r="B6" i="6"/>
  <c r="B6" i="5"/>
  <c r="D6" i="9" l="1"/>
  <c r="B6" i="9"/>
  <c r="B35" i="9"/>
  <c r="B41" i="9"/>
  <c r="D34" i="9"/>
  <c r="C34" i="9"/>
  <c r="C6" i="9"/>
  <c r="N6" i="7"/>
  <c r="N20" i="5"/>
  <c r="N6" i="6"/>
  <c r="N6" i="5"/>
  <c r="B34" i="9" l="1"/>
</calcChain>
</file>

<file path=xl/sharedStrings.xml><?xml version="1.0" encoding="utf-8"?>
<sst xmlns="http://schemas.openxmlformats.org/spreadsheetml/2006/main" count="233" uniqueCount="43">
  <si>
    <t>სულ 2023 წელი</t>
  </si>
  <si>
    <t>საყოფაცხოვრებო სულ</t>
  </si>
  <si>
    <t>სულ 2022 წელი</t>
  </si>
  <si>
    <t>არასაყოფაცხოვრებო სულ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</si>
  <si>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</si>
  <si>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</si>
  <si>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</si>
  <si>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</si>
  <si>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</si>
  <si>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</si>
  <si>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</si>
  <si>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</si>
  <si>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</si>
  <si>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</si>
  <si>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</si>
  <si>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</si>
  <si>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220-380 ვოლტი</t>
  </si>
  <si>
    <t>220-380 ვოლტი, 101 კვტ.სთ-ს ჩათვლით</t>
  </si>
  <si>
    <t>220-380 ვოლტი, 101-301 კვტ.სთ-ს ჩათვლით</t>
  </si>
  <si>
    <t>220-380 ვოლტი, 301 კვტ.სთ-დან და მეტი</t>
  </si>
  <si>
    <t xml:space="preserve">6-10 კილოვოლტი </t>
  </si>
  <si>
    <t xml:space="preserve">35-110 კილოვოლტი </t>
  </si>
  <si>
    <t xml:space="preserve">3,3-6-10 კილოვოლტი </t>
  </si>
  <si>
    <t>სულ 2024 წელი</t>
  </si>
  <si>
    <t>მიწოდება სულ</t>
  </si>
  <si>
    <t>ინფორმაცია რეგულირებული კომპანიების მიერ მიწოდებული ელექტროენერგიის შესახებ 2022 წელს, მლნ კვტ.სთ</t>
  </si>
  <si>
    <r>
      <rPr>
        <sz val="12"/>
        <color rgb="FFFF0000"/>
        <rFont val="Calibri"/>
        <family val="2"/>
        <charset val="204"/>
        <scheme val="minor"/>
      </rPr>
      <t>სს ეპ ჯორჯია მიწოდება</t>
    </r>
    <r>
      <rPr>
        <sz val="12"/>
        <color theme="1"/>
        <rFont val="Calibri"/>
        <family val="2"/>
        <scheme val="minor"/>
      </rPr>
      <t>,  2022 წელი</t>
    </r>
  </si>
  <si>
    <t>ინფორმაცია რეგულირებული კომპანიების მიერ მიწოდებული ელექტროენერგიის შესახებ 2023 წელს, მლნ კვტ.სთ</t>
  </si>
  <si>
    <t>ინფორმაცია რეგულირებული კომპანიების მიერ მიწოდებული ელექტროენერგიის შესახებ 2024 წელს, მლნ კვტ.სთ</t>
  </si>
  <si>
    <t>სს ეპ ჯორჯია მიწოდება</t>
  </si>
  <si>
    <r>
      <rPr>
        <sz val="12"/>
        <color rgb="FFFF0000"/>
        <rFont val="Calibri"/>
        <family val="2"/>
        <charset val="204"/>
        <scheme val="minor"/>
      </rPr>
      <t>სს ეპ ჯორჯია მიწოდება</t>
    </r>
    <r>
      <rPr>
        <sz val="12"/>
        <color theme="1"/>
        <rFont val="Calibri"/>
        <family val="2"/>
        <scheme val="minor"/>
      </rPr>
      <t>, 2023 წელი</t>
    </r>
  </si>
  <si>
    <t>მომხმარებლებზე საცალო მიწოდება, მლნ კვტ.სთ</t>
  </si>
  <si>
    <t>ინფორმაცია რეგულირებული კომპანიების მიერ მიწოდებული ელექტროენერგიის შესახებ 2025 წელს, მლნ კვტ.სთ</t>
  </si>
  <si>
    <t>სულ 2025 წელი</t>
  </si>
  <si>
    <r>
      <rPr>
        <sz val="12"/>
        <color rgb="FFFF0000"/>
        <rFont val="Calibri"/>
        <family val="2"/>
        <charset val="204"/>
        <scheme val="minor"/>
      </rPr>
      <t>სს ეპ ჯორჯია მიწოდება</t>
    </r>
    <r>
      <rPr>
        <sz val="12"/>
        <color theme="1"/>
        <rFont val="Calibri"/>
        <family val="2"/>
        <scheme val="minor"/>
      </rPr>
      <t>, 2024 წელი</t>
    </r>
  </si>
  <si>
    <r>
      <rPr>
        <sz val="12"/>
        <color rgb="FFFF0000"/>
        <rFont val="Calibri"/>
        <family val="2"/>
        <charset val="204"/>
        <scheme val="minor"/>
      </rPr>
      <t>სს ეპ ჯორჯია მიწოდება</t>
    </r>
    <r>
      <rPr>
        <sz val="12"/>
        <color theme="1"/>
        <rFont val="Calibri"/>
        <family val="2"/>
        <scheme val="minor"/>
      </rPr>
      <t>, 2025 წელი</t>
    </r>
  </si>
  <si>
    <t>თელმიკო + სს ეპ ჯორჯია მიწოდება</t>
  </si>
  <si>
    <t>თელმიკო</t>
  </si>
  <si>
    <r>
      <rPr>
        <sz val="12"/>
        <color rgb="FFFF0000"/>
        <rFont val="Calibri"/>
        <family val="2"/>
        <charset val="204"/>
        <scheme val="minor"/>
      </rPr>
      <t>თელმიკო</t>
    </r>
    <r>
      <rPr>
        <sz val="12"/>
        <color theme="1"/>
        <rFont val="Calibri"/>
        <family val="2"/>
        <scheme val="minor"/>
      </rPr>
      <t>, 2025 წელი</t>
    </r>
  </si>
  <si>
    <r>
      <rPr>
        <sz val="12"/>
        <color rgb="FFFF0000"/>
        <rFont val="Calibri"/>
        <family val="2"/>
        <charset val="204"/>
        <scheme val="minor"/>
      </rPr>
      <t>თელმიკო</t>
    </r>
    <r>
      <rPr>
        <sz val="12"/>
        <color theme="1"/>
        <rFont val="Calibri"/>
        <family val="2"/>
        <scheme val="minor"/>
      </rPr>
      <t>, 2024 წელი</t>
    </r>
  </si>
  <si>
    <r>
      <rPr>
        <sz val="12"/>
        <color rgb="FFFF0000"/>
        <rFont val="Calibri"/>
        <family val="2"/>
        <charset val="204"/>
        <scheme val="minor"/>
      </rPr>
      <t>თელმიკო</t>
    </r>
    <r>
      <rPr>
        <sz val="12"/>
        <color theme="1"/>
        <rFont val="Calibri"/>
        <family val="2"/>
        <scheme val="minor"/>
      </rPr>
      <t>, 2023 წელი</t>
    </r>
  </si>
  <si>
    <r>
      <rPr>
        <sz val="12"/>
        <color rgb="FFFF0000"/>
        <rFont val="Calibri"/>
        <family val="2"/>
        <charset val="204"/>
        <scheme val="minor"/>
      </rPr>
      <t>თელმიკო</t>
    </r>
    <r>
      <rPr>
        <sz val="12"/>
        <color theme="1"/>
        <rFont val="Calibri"/>
        <family val="2"/>
        <scheme val="minor"/>
      </rPr>
      <t>,  2022 წელი</t>
    </r>
  </si>
  <si>
    <t>2025 (II თვე)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</si>
</sst>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_(* #,##0.000000000_);_(* \(#,##0.000000000\);_(* &quot;-&quot;??_);_(@_)"/>
    <numFmt numFmtId="167" formatCode="_(* #,##0.000000000000_);_(* \(#,##0.0000000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43" fontId="2" fillId="0" borderId="0" xfId="0" applyNumberFormat="1" applyFont="1"/>
    <xf numFmtId="0" fontId="3" fillId="0" borderId="0" xfId="0" applyFont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2" fillId="0" borderId="0" xfId="1" applyFont="1"/>
    <xf numFmtId="0" fontId="7" fillId="0" borderId="1" xfId="0" applyFont="1" applyBorder="1" applyAlignment="1">
      <alignment horizontal="center"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11" fillId="0" borderId="1" xfId="0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9" fontId="6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zoomScaleNormal="100" workbookViewId="0">
      <selection activeCell="A4" sqref="A4"/>
    </sheetView>
  </sheetViews>
  <sheetFormatPr defaultRowHeight="15.75" x14ac:dyDescent="0.25"/>
  <cols>
    <col min="1" max="1" width="46.42578125" style="2" customWidth="1"/>
    <col min="2" max="2" width="12.140625" style="2" customWidth="1"/>
    <col min="3" max="3" width="13.28515625" style="2" customWidth="1"/>
    <col min="4" max="9" width="12.140625" style="2" customWidth="1"/>
    <col min="10" max="11" width="13.42578125" style="2" customWidth="1"/>
    <col min="12" max="13" width="12.140625" style="2" customWidth="1"/>
    <col min="14" max="14" width="16.28515625" style="2" customWidth="1"/>
    <col min="15" max="16" width="9.140625" style="2"/>
    <col min="17" max="17" width="19.42578125" style="2" bestFit="1" customWidth="1"/>
    <col min="18" max="16384" width="9.140625" style="2"/>
  </cols>
  <sheetData>
    <row r="2" spans="1:17" ht="22.5" customHeight="1" x14ac:dyDescent="0.2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7" x14ac:dyDescent="0.25">
      <c r="N4" s="14"/>
    </row>
    <row r="5" spans="1:17" ht="42" customHeight="1" x14ac:dyDescent="0.25">
      <c r="A5" s="16" t="s">
        <v>41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3" t="s">
        <v>2</v>
      </c>
    </row>
    <row r="6" spans="1:17" ht="35.25" customHeight="1" x14ac:dyDescent="0.25">
      <c r="A6" s="7" t="s">
        <v>24</v>
      </c>
      <c r="B6" s="11">
        <f>B7+B13</f>
        <v>259.75548190000001</v>
      </c>
      <c r="C6" s="11">
        <f t="shared" ref="C6:M6" si="0">C7+C13</f>
        <v>231.56787130000001</v>
      </c>
      <c r="D6" s="11">
        <f t="shared" si="0"/>
        <v>261.71240490000002</v>
      </c>
      <c r="E6" s="11">
        <f t="shared" si="0"/>
        <v>207.32567760000001</v>
      </c>
      <c r="F6" s="11">
        <f t="shared" si="0"/>
        <v>201.42328019999997</v>
      </c>
      <c r="G6" s="11">
        <f t="shared" si="0"/>
        <v>222.62980549999997</v>
      </c>
      <c r="H6" s="11">
        <f t="shared" si="0"/>
        <v>241.4308729</v>
      </c>
      <c r="I6" s="11">
        <f t="shared" si="0"/>
        <v>253.42232380000002</v>
      </c>
      <c r="J6" s="11">
        <f t="shared" si="0"/>
        <v>218.56907709999996</v>
      </c>
      <c r="K6" s="11">
        <f t="shared" si="0"/>
        <v>211.6104216</v>
      </c>
      <c r="L6" s="11">
        <f t="shared" si="0"/>
        <v>232.5439811</v>
      </c>
      <c r="M6" s="11">
        <f t="shared" si="0"/>
        <v>283.87530600000002</v>
      </c>
      <c r="N6" s="11">
        <f t="shared" ref="N6:N7" si="1">SUM(B6:M6)</f>
        <v>2825.8665038999998</v>
      </c>
      <c r="Q6" s="9"/>
    </row>
    <row r="7" spans="1:17" ht="18" customHeight="1" x14ac:dyDescent="0.25">
      <c r="A7" s="4" t="s">
        <v>1</v>
      </c>
      <c r="B7" s="11">
        <f>SUM(B8:B11)</f>
        <v>108.22998579999999</v>
      </c>
      <c r="C7" s="11">
        <f t="shared" ref="C7:M7" si="2">SUM(C8:C11)</f>
        <v>93.5168812</v>
      </c>
      <c r="D7" s="11">
        <f t="shared" si="2"/>
        <v>104.8376598</v>
      </c>
      <c r="E7" s="11">
        <f t="shared" si="2"/>
        <v>80.465122399999998</v>
      </c>
      <c r="F7" s="11">
        <f t="shared" si="2"/>
        <v>76.125462600000006</v>
      </c>
      <c r="G7" s="11">
        <f t="shared" si="2"/>
        <v>76.704034300000004</v>
      </c>
      <c r="H7" s="11">
        <f t="shared" si="2"/>
        <v>82.345083099999997</v>
      </c>
      <c r="I7" s="11">
        <f t="shared" si="2"/>
        <v>88.689063000000004</v>
      </c>
      <c r="J7" s="11">
        <f t="shared" si="2"/>
        <v>76.213168399999986</v>
      </c>
      <c r="K7" s="11">
        <f t="shared" si="2"/>
        <v>78.324832000000001</v>
      </c>
      <c r="L7" s="11">
        <f t="shared" si="2"/>
        <v>91.704267200000004</v>
      </c>
      <c r="M7" s="11">
        <f t="shared" si="2"/>
        <v>113.628845</v>
      </c>
      <c r="N7" s="11">
        <f t="shared" si="1"/>
        <v>1070.7844047999999</v>
      </c>
    </row>
    <row r="8" spans="1:17" ht="18" customHeight="1" x14ac:dyDescent="0.25">
      <c r="A8" s="4" t="s">
        <v>17</v>
      </c>
      <c r="B8" s="13">
        <v>8.3800234000000007</v>
      </c>
      <c r="C8" s="13">
        <v>9.3458419999999993</v>
      </c>
      <c r="D8" s="13">
        <v>8.8057815000000002</v>
      </c>
      <c r="E8" s="13">
        <v>11.455728499999999</v>
      </c>
      <c r="F8" s="13">
        <v>13.634974</v>
      </c>
      <c r="G8" s="13">
        <v>12.827600500000001</v>
      </c>
      <c r="H8" s="13">
        <v>13.2792879</v>
      </c>
      <c r="I8" s="13">
        <v>13.056446800000002</v>
      </c>
      <c r="J8" s="13">
        <v>13.3386601</v>
      </c>
      <c r="K8" s="13">
        <v>13.8172005</v>
      </c>
      <c r="L8" s="13">
        <v>10.346275500000001</v>
      </c>
      <c r="M8" s="13">
        <v>8.6787268000000015</v>
      </c>
      <c r="N8" s="13">
        <f>SUM(B8:M8)</f>
        <v>136.96654749999999</v>
      </c>
    </row>
    <row r="9" spans="1:17" ht="18" customHeight="1" x14ac:dyDescent="0.25">
      <c r="A9" s="4" t="s">
        <v>18</v>
      </c>
      <c r="B9" s="13">
        <v>53.641728299999997</v>
      </c>
      <c r="C9" s="13">
        <v>50.328953499999997</v>
      </c>
      <c r="D9" s="13">
        <v>54.345769900000001</v>
      </c>
      <c r="E9" s="13">
        <v>47.540540499999999</v>
      </c>
      <c r="F9" s="13">
        <v>44.929410099999998</v>
      </c>
      <c r="G9" s="13">
        <v>44.887994399999997</v>
      </c>
      <c r="H9" s="13">
        <v>45.243209499999999</v>
      </c>
      <c r="I9" s="13">
        <v>42.711401200000005</v>
      </c>
      <c r="J9" s="13">
        <v>44.660069999999997</v>
      </c>
      <c r="K9" s="13">
        <v>47.455013700000002</v>
      </c>
      <c r="L9" s="13">
        <v>53.287535599999998</v>
      </c>
      <c r="M9" s="13">
        <v>57.865278400000001</v>
      </c>
      <c r="N9" s="13">
        <f>SUM(B9:M9)</f>
        <v>586.89690509999991</v>
      </c>
    </row>
    <row r="10" spans="1:17" ht="18" customHeight="1" x14ac:dyDescent="0.25">
      <c r="A10" s="4" t="s">
        <v>19</v>
      </c>
      <c r="B10" s="13">
        <v>46.157947100000001</v>
      </c>
      <c r="C10" s="13">
        <v>33.800625700000005</v>
      </c>
      <c r="D10" s="13">
        <v>41.631586399999996</v>
      </c>
      <c r="E10" s="13">
        <v>21.420720399999997</v>
      </c>
      <c r="F10" s="13">
        <v>17.523542500000001</v>
      </c>
      <c r="G10" s="13">
        <v>18.955900399999997</v>
      </c>
      <c r="H10" s="13">
        <v>23.793983300000001</v>
      </c>
      <c r="I10" s="13">
        <v>32.888438300000004</v>
      </c>
      <c r="J10" s="13">
        <v>18.1872419</v>
      </c>
      <c r="K10" s="13">
        <v>17.0201037</v>
      </c>
      <c r="L10" s="13">
        <v>28.032854199999999</v>
      </c>
      <c r="M10" s="13">
        <v>47.041578200000004</v>
      </c>
      <c r="N10" s="13">
        <f>SUM(B10:M10)</f>
        <v>346.45452209999996</v>
      </c>
    </row>
    <row r="11" spans="1:17" ht="18" customHeight="1" x14ac:dyDescent="0.25">
      <c r="A11" s="4" t="s">
        <v>20</v>
      </c>
      <c r="B11" s="13">
        <v>5.0286999999999998E-2</v>
      </c>
      <c r="C11" s="13">
        <v>4.1459999999999997E-2</v>
      </c>
      <c r="D11" s="13">
        <v>5.4522000000000001E-2</v>
      </c>
      <c r="E11" s="13">
        <v>4.8133000000000002E-2</v>
      </c>
      <c r="F11" s="13">
        <v>3.7536E-2</v>
      </c>
      <c r="G11" s="13">
        <v>3.2538999999999998E-2</v>
      </c>
      <c r="H11" s="13">
        <v>2.86024E-2</v>
      </c>
      <c r="I11" s="13">
        <v>3.2776699999999999E-2</v>
      </c>
      <c r="J11" s="13">
        <v>2.7196399999999999E-2</v>
      </c>
      <c r="K11" s="13">
        <v>3.2514100000000004E-2</v>
      </c>
      <c r="L11" s="13">
        <v>3.7601900000000001E-2</v>
      </c>
      <c r="M11" s="13">
        <v>4.3261600000000004E-2</v>
      </c>
      <c r="N11" s="13">
        <f t="shared" ref="N11" si="3">SUM(B11:M11)</f>
        <v>0.46643010000000001</v>
      </c>
    </row>
    <row r="12" spans="1:17" ht="2.2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7" ht="18" customHeight="1" x14ac:dyDescent="0.25">
      <c r="A13" s="5" t="s">
        <v>3</v>
      </c>
      <c r="B13" s="11">
        <f>B14+B15+B16</f>
        <v>151.5254961</v>
      </c>
      <c r="C13" s="11">
        <f t="shared" ref="C13:M13" si="4">C14+C15+C16</f>
        <v>138.05099010000001</v>
      </c>
      <c r="D13" s="11">
        <f t="shared" si="4"/>
        <v>156.87474510000001</v>
      </c>
      <c r="E13" s="11">
        <f t="shared" si="4"/>
        <v>126.86055519999999</v>
      </c>
      <c r="F13" s="11">
        <f t="shared" si="4"/>
        <v>125.29781759999997</v>
      </c>
      <c r="G13" s="11">
        <f t="shared" si="4"/>
        <v>145.92577119999999</v>
      </c>
      <c r="H13" s="11">
        <f t="shared" si="4"/>
        <v>159.08578979999999</v>
      </c>
      <c r="I13" s="11">
        <f t="shared" si="4"/>
        <v>164.73326080000001</v>
      </c>
      <c r="J13" s="11">
        <f t="shared" si="4"/>
        <v>142.35590869999999</v>
      </c>
      <c r="K13" s="11">
        <f t="shared" si="4"/>
        <v>133.28558960000001</v>
      </c>
      <c r="L13" s="11">
        <f t="shared" si="4"/>
        <v>140.83971389999999</v>
      </c>
      <c r="M13" s="11">
        <f t="shared" si="4"/>
        <v>170.24646100000001</v>
      </c>
      <c r="N13" s="11">
        <f t="shared" ref="N13" si="5">SUM(B13:M13)</f>
        <v>1755.0820990999998</v>
      </c>
    </row>
    <row r="14" spans="1:17" ht="18" customHeight="1" x14ac:dyDescent="0.25">
      <c r="A14" s="6" t="s">
        <v>21</v>
      </c>
      <c r="B14" s="13">
        <v>0.91329000000000005</v>
      </c>
      <c r="C14" s="13">
        <v>0.79876999999999998</v>
      </c>
      <c r="D14" s="13">
        <v>1.0601849999999999</v>
      </c>
      <c r="E14" s="13">
        <v>0.88256000000000001</v>
      </c>
      <c r="F14" s="13">
        <v>0.74833499999999997</v>
      </c>
      <c r="G14" s="13">
        <v>1.063615</v>
      </c>
      <c r="H14" s="13">
        <v>1.1790449999999999</v>
      </c>
      <c r="I14" s="13">
        <v>1.1380158999999999</v>
      </c>
      <c r="J14" s="13">
        <v>1.1286864999999999</v>
      </c>
      <c r="K14" s="13">
        <v>0.91168910000000003</v>
      </c>
      <c r="L14" s="13">
        <v>0.87870409999999999</v>
      </c>
      <c r="M14" s="13">
        <v>1.1025266</v>
      </c>
      <c r="N14" s="13">
        <f>SUM(B14:M14)</f>
        <v>11.805422199999999</v>
      </c>
    </row>
    <row r="15" spans="1:17" ht="18" customHeight="1" x14ac:dyDescent="0.25">
      <c r="A15" s="6" t="s">
        <v>22</v>
      </c>
      <c r="B15" s="13">
        <v>65.366608600000006</v>
      </c>
      <c r="C15" s="13">
        <v>59.936515200000002</v>
      </c>
      <c r="D15" s="13">
        <v>68.711006699999999</v>
      </c>
      <c r="E15" s="13">
        <v>58.9015877</v>
      </c>
      <c r="F15" s="13">
        <v>57.130870299999991</v>
      </c>
      <c r="G15" s="13">
        <v>67.969173099999992</v>
      </c>
      <c r="H15" s="13">
        <v>71.858158799999998</v>
      </c>
      <c r="I15" s="13">
        <v>72.592956400000006</v>
      </c>
      <c r="J15" s="13">
        <v>63.704803599999998</v>
      </c>
      <c r="K15" s="13">
        <v>59.347822600000001</v>
      </c>
      <c r="L15" s="13">
        <v>60.803509499999997</v>
      </c>
      <c r="M15" s="13">
        <v>71.002788900000013</v>
      </c>
      <c r="N15" s="13">
        <f t="shared" ref="N15:N16" si="6">SUM(B15:M15)</f>
        <v>777.32580140000005</v>
      </c>
    </row>
    <row r="16" spans="1:17" ht="18" customHeight="1" x14ac:dyDescent="0.25">
      <c r="A16" s="6" t="s">
        <v>16</v>
      </c>
      <c r="B16" s="13">
        <v>85.245597500000002</v>
      </c>
      <c r="C16" s="13">
        <v>77.3157049</v>
      </c>
      <c r="D16" s="13">
        <v>87.10355340000001</v>
      </c>
      <c r="E16" s="13">
        <v>67.076407500000002</v>
      </c>
      <c r="F16" s="13">
        <v>67.418612299999992</v>
      </c>
      <c r="G16" s="13">
        <v>76.892983099999995</v>
      </c>
      <c r="H16" s="13">
        <v>86.048586</v>
      </c>
      <c r="I16" s="13">
        <v>91.002288500000006</v>
      </c>
      <c r="J16" s="13">
        <v>77.522418599999995</v>
      </c>
      <c r="K16" s="13">
        <v>73.026077900000004</v>
      </c>
      <c r="L16" s="13">
        <v>79.157500299999995</v>
      </c>
      <c r="M16" s="13">
        <v>98.141145499999993</v>
      </c>
      <c r="N16" s="13">
        <f t="shared" si="6"/>
        <v>965.95087550000005</v>
      </c>
    </row>
    <row r="18" spans="1:17" x14ac:dyDescent="0.25">
      <c r="N18" s="10"/>
    </row>
    <row r="19" spans="1:17" ht="31.5" x14ac:dyDescent="0.25">
      <c r="A19" s="16" t="s">
        <v>26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  <c r="G19" s="1" t="s">
        <v>9</v>
      </c>
      <c r="H19" s="1" t="s">
        <v>10</v>
      </c>
      <c r="I19" s="1" t="s">
        <v>11</v>
      </c>
      <c r="J19" s="1" t="s">
        <v>12</v>
      </c>
      <c r="K19" s="1" t="s">
        <v>13</v>
      </c>
      <c r="L19" s="1" t="s">
        <v>14</v>
      </c>
      <c r="M19" s="1" t="s">
        <v>15</v>
      </c>
      <c r="N19" s="3" t="s">
        <v>2</v>
      </c>
    </row>
    <row r="20" spans="1:17" ht="18.75" customHeight="1" x14ac:dyDescent="0.25">
      <c r="A20" s="7" t="s">
        <v>24</v>
      </c>
      <c r="B20" s="11">
        <f>B21+B27</f>
        <v>341.4611736</v>
      </c>
      <c r="C20" s="11">
        <f t="shared" ref="C20:M20" si="7">C21+C27</f>
        <v>299.94889460000002</v>
      </c>
      <c r="D20" s="11">
        <f t="shared" si="7"/>
        <v>341.72425340000007</v>
      </c>
      <c r="E20" s="11">
        <f t="shared" si="7"/>
        <v>285.13698570000003</v>
      </c>
      <c r="F20" s="11">
        <f t="shared" si="7"/>
        <v>284.14695080000001</v>
      </c>
      <c r="G20" s="11">
        <f t="shared" si="7"/>
        <v>296.62914559999996</v>
      </c>
      <c r="H20" s="11">
        <f t="shared" si="7"/>
        <v>319.16726040000003</v>
      </c>
      <c r="I20" s="11">
        <f t="shared" si="7"/>
        <v>388.30189319999999</v>
      </c>
      <c r="J20" s="11">
        <f t="shared" si="7"/>
        <v>314.78076210000006</v>
      </c>
      <c r="K20" s="11">
        <f t="shared" si="7"/>
        <v>293.49181710000005</v>
      </c>
      <c r="L20" s="11">
        <f t="shared" si="7"/>
        <v>309.88336370000002</v>
      </c>
      <c r="M20" s="11">
        <f t="shared" si="7"/>
        <v>343.50474010000005</v>
      </c>
      <c r="N20" s="11">
        <f t="shared" ref="N20:N21" si="8">SUM(B20:M20)</f>
        <v>3818.1772403000004</v>
      </c>
      <c r="Q20" s="17"/>
    </row>
    <row r="21" spans="1:17" ht="18" customHeight="1" x14ac:dyDescent="0.25">
      <c r="A21" s="4" t="s">
        <v>1</v>
      </c>
      <c r="B21" s="12">
        <f>SUM(B22:B25)</f>
        <v>148.45760666999999</v>
      </c>
      <c r="C21" s="12">
        <f t="shared" ref="C21:M21" si="9">SUM(C22:C25)</f>
        <v>126.75687982999999</v>
      </c>
      <c r="D21" s="12">
        <f t="shared" si="9"/>
        <v>143.05719138000003</v>
      </c>
      <c r="E21" s="12">
        <f t="shared" si="9"/>
        <v>120.99286821999999</v>
      </c>
      <c r="F21" s="12">
        <f t="shared" si="9"/>
        <v>118.28270667000001</v>
      </c>
      <c r="G21" s="12">
        <f t="shared" si="9"/>
        <v>120.96955762</v>
      </c>
      <c r="H21" s="12">
        <f t="shared" si="9"/>
        <v>131.67203989000001</v>
      </c>
      <c r="I21" s="12">
        <f t="shared" si="9"/>
        <v>169.74223373999996</v>
      </c>
      <c r="J21" s="12">
        <f t="shared" si="9"/>
        <v>131.88455736999998</v>
      </c>
      <c r="K21" s="12">
        <f t="shared" si="9"/>
        <v>121.75874557</v>
      </c>
      <c r="L21" s="12">
        <f t="shared" si="9"/>
        <v>131.0370399</v>
      </c>
      <c r="M21" s="12">
        <f t="shared" si="9"/>
        <v>145.17268074</v>
      </c>
      <c r="N21" s="12">
        <f t="shared" si="8"/>
        <v>1609.7841076000002</v>
      </c>
    </row>
    <row r="22" spans="1:17" ht="18" customHeight="1" x14ac:dyDescent="0.25">
      <c r="A22" s="4" t="s">
        <v>17</v>
      </c>
      <c r="B22" s="13">
        <v>21.508845490000006</v>
      </c>
      <c r="C22" s="13">
        <v>24.764985329999998</v>
      </c>
      <c r="D22" s="13">
        <v>24.763817069999998</v>
      </c>
      <c r="E22" s="13">
        <v>25.888071389999997</v>
      </c>
      <c r="F22" s="13">
        <v>27.759539490000002</v>
      </c>
      <c r="G22" s="13">
        <v>26.873592429999995</v>
      </c>
      <c r="H22" s="13">
        <v>25.946223310000004</v>
      </c>
      <c r="I22" s="13">
        <v>24.606519250000002</v>
      </c>
      <c r="J22" s="13">
        <v>26.080761759999994</v>
      </c>
      <c r="K22" s="13">
        <v>27.05522165</v>
      </c>
      <c r="L22" s="13">
        <v>25.432450740000007</v>
      </c>
      <c r="M22" s="13">
        <v>23.812084170000002</v>
      </c>
      <c r="N22" s="13">
        <f>SUM(B22:M22)</f>
        <v>304.49211207999997</v>
      </c>
    </row>
    <row r="23" spans="1:17" ht="18" customHeight="1" x14ac:dyDescent="0.25">
      <c r="A23" s="4" t="s">
        <v>18</v>
      </c>
      <c r="B23" s="13">
        <v>73.353089620000006</v>
      </c>
      <c r="C23" s="13">
        <v>63.903073899999995</v>
      </c>
      <c r="D23" s="13">
        <v>70.672361150000015</v>
      </c>
      <c r="E23" s="13">
        <v>68.670950099999999</v>
      </c>
      <c r="F23" s="13">
        <v>67.138187280000011</v>
      </c>
      <c r="G23" s="13">
        <v>71.957029030000001</v>
      </c>
      <c r="H23" s="13">
        <v>76.358548290000002</v>
      </c>
      <c r="I23" s="13">
        <v>87.316709419999981</v>
      </c>
      <c r="J23" s="13">
        <v>76.663664099999991</v>
      </c>
      <c r="K23" s="13">
        <v>71.08089068000001</v>
      </c>
      <c r="L23" s="13">
        <v>71.598048269999992</v>
      </c>
      <c r="M23" s="13">
        <v>74.791799610000012</v>
      </c>
      <c r="N23" s="13">
        <f>SUM(B23:M23)</f>
        <v>873.50435145000006</v>
      </c>
    </row>
    <row r="24" spans="1:17" ht="18" customHeight="1" x14ac:dyDescent="0.25">
      <c r="A24" s="4" t="s">
        <v>19</v>
      </c>
      <c r="B24" s="13">
        <v>52.995140599999999</v>
      </c>
      <c r="C24" s="13">
        <v>37.608491960000002</v>
      </c>
      <c r="D24" s="13">
        <v>47.05086112</v>
      </c>
      <c r="E24" s="13">
        <v>26.089694770000001</v>
      </c>
      <c r="F24" s="13">
        <v>23.041418699999998</v>
      </c>
      <c r="G24" s="13">
        <v>21.833087960000004</v>
      </c>
      <c r="H24" s="13">
        <v>29.048759050000001</v>
      </c>
      <c r="I24" s="13">
        <v>57.481784759999989</v>
      </c>
      <c r="J24" s="13">
        <v>28.828556759999994</v>
      </c>
      <c r="K24" s="13">
        <v>23.317102459999994</v>
      </c>
      <c r="L24" s="13">
        <v>33.796110540000001</v>
      </c>
      <c r="M24" s="13">
        <v>46.217152499999997</v>
      </c>
      <c r="N24" s="13">
        <f>SUM(B24:M24)</f>
        <v>427.30816117999996</v>
      </c>
    </row>
    <row r="25" spans="1:17" ht="18" customHeight="1" x14ac:dyDescent="0.25">
      <c r="A25" s="4" t="s">
        <v>20</v>
      </c>
      <c r="B25" s="13">
        <v>0.60053095999999995</v>
      </c>
      <c r="C25" s="13">
        <v>0.48032864000000003</v>
      </c>
      <c r="D25" s="13">
        <v>0.57015204000000008</v>
      </c>
      <c r="E25" s="13">
        <v>0.34415195999999998</v>
      </c>
      <c r="F25" s="13">
        <v>0.34356120000000001</v>
      </c>
      <c r="G25" s="13">
        <v>0.30584820000000001</v>
      </c>
      <c r="H25" s="13">
        <v>0.31850923999999997</v>
      </c>
      <c r="I25" s="13">
        <v>0.33722031000000002</v>
      </c>
      <c r="J25" s="13">
        <v>0.31157474999999996</v>
      </c>
      <c r="K25" s="13">
        <v>0.30553077999999995</v>
      </c>
      <c r="L25" s="13">
        <v>0.21043035000000002</v>
      </c>
      <c r="M25" s="13">
        <v>0.35164446000000005</v>
      </c>
      <c r="N25" s="13">
        <f t="shared" ref="N25" si="10">SUM(B25:M25)</f>
        <v>4.4794828900000008</v>
      </c>
    </row>
    <row r="26" spans="1:17" ht="2.25" customHeight="1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7" ht="18" customHeight="1" x14ac:dyDescent="0.25">
      <c r="A27" s="5" t="s">
        <v>3</v>
      </c>
      <c r="B27" s="11">
        <f>B28+B29+B30</f>
        <v>193.00356693000001</v>
      </c>
      <c r="C27" s="11">
        <f t="shared" ref="C27:M27" si="11">C28+C29+C30</f>
        <v>173.19201477000004</v>
      </c>
      <c r="D27" s="11">
        <f t="shared" si="11"/>
        <v>198.66706202</v>
      </c>
      <c r="E27" s="11">
        <f t="shared" si="11"/>
        <v>164.14411748000003</v>
      </c>
      <c r="F27" s="11">
        <f t="shared" si="11"/>
        <v>165.86424413000003</v>
      </c>
      <c r="G27" s="11">
        <f t="shared" si="11"/>
        <v>175.65958797999997</v>
      </c>
      <c r="H27" s="11">
        <f t="shared" si="11"/>
        <v>187.49522051</v>
      </c>
      <c r="I27" s="11">
        <f t="shared" si="11"/>
        <v>218.55965946000003</v>
      </c>
      <c r="J27" s="11">
        <f t="shared" si="11"/>
        <v>182.89620473000005</v>
      </c>
      <c r="K27" s="11">
        <f t="shared" si="11"/>
        <v>171.73307153000007</v>
      </c>
      <c r="L27" s="11">
        <f t="shared" si="11"/>
        <v>178.84632379999999</v>
      </c>
      <c r="M27" s="11">
        <f t="shared" si="11"/>
        <v>198.33205936000002</v>
      </c>
      <c r="N27" s="11">
        <f t="shared" ref="N27" si="12">SUM(B27:M27)</f>
        <v>2208.3931327000005</v>
      </c>
    </row>
    <row r="28" spans="1:17" ht="18" customHeight="1" x14ac:dyDescent="0.25">
      <c r="A28" s="6" t="s">
        <v>21</v>
      </c>
      <c r="B28" s="13">
        <v>4.3014412499999999</v>
      </c>
      <c r="C28" s="13">
        <v>3.6226609000000001</v>
      </c>
      <c r="D28" s="13">
        <v>4.3647789000000001</v>
      </c>
      <c r="E28" s="13">
        <v>4.0767258000000002</v>
      </c>
      <c r="F28" s="13">
        <v>4.8515020999999994</v>
      </c>
      <c r="G28" s="13">
        <v>5.1559726999999995</v>
      </c>
      <c r="H28" s="13">
        <v>5.56064515</v>
      </c>
      <c r="I28" s="13">
        <v>6.4642469300000007</v>
      </c>
      <c r="J28" s="13">
        <v>5.6547551600000006</v>
      </c>
      <c r="K28" s="13">
        <v>5.1638311400000001</v>
      </c>
      <c r="L28" s="13">
        <v>4.49758396</v>
      </c>
      <c r="M28" s="13">
        <v>4.8331402499999996</v>
      </c>
      <c r="N28" s="13">
        <f>SUM(B28:M28)</f>
        <v>58.547284239999996</v>
      </c>
    </row>
    <row r="29" spans="1:17" ht="18" customHeight="1" x14ac:dyDescent="0.25">
      <c r="A29" s="6" t="s">
        <v>22</v>
      </c>
      <c r="B29" s="13">
        <v>84.51734964000002</v>
      </c>
      <c r="C29" s="13">
        <v>75.14228473</v>
      </c>
      <c r="D29" s="13">
        <v>84.623898279999992</v>
      </c>
      <c r="E29" s="13">
        <v>74.326219890000004</v>
      </c>
      <c r="F29" s="13">
        <v>74.9906565</v>
      </c>
      <c r="G29" s="13">
        <v>77.542445829999991</v>
      </c>
      <c r="H29" s="13">
        <v>80.816079269999989</v>
      </c>
      <c r="I29" s="13">
        <v>86.96016640000002</v>
      </c>
      <c r="J29" s="13">
        <v>76.003231560000017</v>
      </c>
      <c r="K29" s="13">
        <v>72.485769100000013</v>
      </c>
      <c r="L29" s="13">
        <v>72.452494840000014</v>
      </c>
      <c r="M29" s="13">
        <v>77.749442700000003</v>
      </c>
      <c r="N29" s="13">
        <f t="shared" ref="N29:N30" si="13">SUM(B29:M29)</f>
        <v>937.61003874000016</v>
      </c>
    </row>
    <row r="30" spans="1:17" ht="18" customHeight="1" x14ac:dyDescent="0.25">
      <c r="A30" s="6" t="s">
        <v>16</v>
      </c>
      <c r="B30" s="13">
        <v>104.18477603999999</v>
      </c>
      <c r="C30" s="13">
        <v>94.427069140000043</v>
      </c>
      <c r="D30" s="13">
        <v>109.67838484000001</v>
      </c>
      <c r="E30" s="13">
        <v>85.741171790000024</v>
      </c>
      <c r="F30" s="13">
        <v>86.022085530000027</v>
      </c>
      <c r="G30" s="13">
        <v>92.961169449999986</v>
      </c>
      <c r="H30" s="13">
        <v>101.11849609000001</v>
      </c>
      <c r="I30" s="13">
        <v>125.13524613</v>
      </c>
      <c r="J30" s="13">
        <v>101.23821801000003</v>
      </c>
      <c r="K30" s="13">
        <v>94.083471290000048</v>
      </c>
      <c r="L30" s="13">
        <v>101.89624499999998</v>
      </c>
      <c r="M30" s="13">
        <v>115.74947641</v>
      </c>
      <c r="N30" s="13">
        <f t="shared" si="13"/>
        <v>1212.2358097200001</v>
      </c>
    </row>
  </sheetData>
  <mergeCells count="1">
    <mergeCell ref="A2:N2"/>
  </mergeCells>
  <printOptions horizontalCentered="1"/>
  <pageMargins left="0.17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zoomScaleNormal="100" workbookViewId="0">
      <selection activeCell="A4" sqref="A4"/>
    </sheetView>
  </sheetViews>
  <sheetFormatPr defaultRowHeight="15.75" x14ac:dyDescent="0.25"/>
  <cols>
    <col min="1" max="1" width="47.85546875" style="2" customWidth="1"/>
    <col min="2" max="2" width="13.42578125" style="2" customWidth="1"/>
    <col min="3" max="3" width="13.28515625" style="2" customWidth="1"/>
    <col min="4" max="5" width="12.85546875" style="2" bestFit="1" customWidth="1"/>
    <col min="6" max="9" width="12.140625" style="2" customWidth="1"/>
    <col min="10" max="10" width="13.5703125" style="2" customWidth="1"/>
    <col min="11" max="11" width="13.42578125" style="2" customWidth="1"/>
    <col min="12" max="12" width="12.140625" style="2" customWidth="1"/>
    <col min="13" max="13" width="13" style="2" customWidth="1"/>
    <col min="14" max="14" width="15.28515625" style="2" customWidth="1"/>
    <col min="15" max="16384" width="9.140625" style="2"/>
  </cols>
  <sheetData>
    <row r="2" spans="1:14" ht="22.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x14ac:dyDescent="0.25">
      <c r="N4" s="14"/>
    </row>
    <row r="5" spans="1:14" ht="42" customHeight="1" x14ac:dyDescent="0.25">
      <c r="A5" s="16" t="s">
        <v>40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3" t="s">
        <v>0</v>
      </c>
    </row>
    <row r="6" spans="1:14" ht="18.75" customHeight="1" x14ac:dyDescent="0.25">
      <c r="A6" s="7" t="s">
        <v>24</v>
      </c>
      <c r="B6" s="11">
        <f>B7+B13</f>
        <v>281.99136169999997</v>
      </c>
      <c r="C6" s="11">
        <f t="shared" ref="C6:M6" si="0">C7+C13</f>
        <v>262.49191999999999</v>
      </c>
      <c r="D6" s="11">
        <f t="shared" si="0"/>
        <v>242.05023160000002</v>
      </c>
      <c r="E6" s="11">
        <f t="shared" si="0"/>
        <v>216.43772620000004</v>
      </c>
      <c r="F6" s="11">
        <f t="shared" si="0"/>
        <v>214.82730619999998</v>
      </c>
      <c r="G6" s="11">
        <f t="shared" si="0"/>
        <v>227.22308299999997</v>
      </c>
      <c r="H6" s="11">
        <f t="shared" si="0"/>
        <v>255.39612800000003</v>
      </c>
      <c r="I6" s="11">
        <f t="shared" si="0"/>
        <v>284.50205470000003</v>
      </c>
      <c r="J6" s="11">
        <f t="shared" si="0"/>
        <v>221.82864805999466</v>
      </c>
      <c r="K6" s="11">
        <f t="shared" si="0"/>
        <v>219.93543339999997</v>
      </c>
      <c r="L6" s="11">
        <f t="shared" si="0"/>
        <v>230.47570909999999</v>
      </c>
      <c r="M6" s="11">
        <f t="shared" si="0"/>
        <v>278.44951129999515</v>
      </c>
      <c r="N6" s="11">
        <f t="shared" ref="N6:N7" si="1">SUM(B6:M6)</f>
        <v>2935.60911325999</v>
      </c>
    </row>
    <row r="7" spans="1:14" ht="18.75" customHeight="1" x14ac:dyDescent="0.25">
      <c r="A7" s="4" t="s">
        <v>1</v>
      </c>
      <c r="B7" s="11">
        <f>SUM(B8:B11)</f>
        <v>116.66401029999999</v>
      </c>
      <c r="C7" s="11">
        <f t="shared" ref="C7:M7" si="2">SUM(C8:C11)</f>
        <v>105.043049</v>
      </c>
      <c r="D7" s="11">
        <f t="shared" si="2"/>
        <v>95.482917499999999</v>
      </c>
      <c r="E7" s="11">
        <f t="shared" si="2"/>
        <v>84.003293800000009</v>
      </c>
      <c r="F7" s="11">
        <f t="shared" si="2"/>
        <v>79.619587999999993</v>
      </c>
      <c r="G7" s="11">
        <f t="shared" si="2"/>
        <v>77.379775299999991</v>
      </c>
      <c r="H7" s="11">
        <f t="shared" si="2"/>
        <v>86.949047500000006</v>
      </c>
      <c r="I7" s="11">
        <f t="shared" si="2"/>
        <v>103.67501910000001</v>
      </c>
      <c r="J7" s="11">
        <f t="shared" si="2"/>
        <v>76.137253759999993</v>
      </c>
      <c r="K7" s="11">
        <f t="shared" si="2"/>
        <v>81.074175900000014</v>
      </c>
      <c r="L7" s="11">
        <f t="shared" si="2"/>
        <v>88.116921899999994</v>
      </c>
      <c r="M7" s="11">
        <f t="shared" si="2"/>
        <v>109.44201740000017</v>
      </c>
      <c r="N7" s="11">
        <f t="shared" si="1"/>
        <v>1103.5870694600001</v>
      </c>
    </row>
    <row r="8" spans="1:14" ht="18.75" customHeight="1" x14ac:dyDescent="0.25">
      <c r="A8" s="4" t="s">
        <v>17</v>
      </c>
      <c r="B8" s="13">
        <v>8.5786244000000007</v>
      </c>
      <c r="C8" s="13">
        <v>9.3546614000000012</v>
      </c>
      <c r="D8" s="13">
        <v>10.5105941</v>
      </c>
      <c r="E8" s="13">
        <v>12.041467900000001</v>
      </c>
      <c r="F8" s="13">
        <v>14.036618599999999</v>
      </c>
      <c r="G8" s="13">
        <v>13.889764200000002</v>
      </c>
      <c r="H8" s="13">
        <v>13.718420500000001</v>
      </c>
      <c r="I8" s="13">
        <v>12.5562594</v>
      </c>
      <c r="J8" s="13">
        <v>14.425536929999797</v>
      </c>
      <c r="K8" s="13">
        <v>14.6960637</v>
      </c>
      <c r="L8" s="13">
        <v>11.8655819</v>
      </c>
      <c r="M8" s="13">
        <v>9.7482558000000008</v>
      </c>
      <c r="N8" s="13">
        <f>SUM(B8:M8)</f>
        <v>145.42184882999982</v>
      </c>
    </row>
    <row r="9" spans="1:14" ht="18.75" customHeight="1" x14ac:dyDescent="0.25">
      <c r="A9" s="4" t="s">
        <v>18</v>
      </c>
      <c r="B9" s="13">
        <v>57.115825000000001</v>
      </c>
      <c r="C9" s="13">
        <v>52.983727700000003</v>
      </c>
      <c r="D9" s="13">
        <v>56.484146500000001</v>
      </c>
      <c r="E9" s="13">
        <v>49.815156100000003</v>
      </c>
      <c r="F9" s="13">
        <v>47.790753899999999</v>
      </c>
      <c r="G9" s="13">
        <v>45.945854099999998</v>
      </c>
      <c r="H9" s="13">
        <v>47.1793707</v>
      </c>
      <c r="I9" s="13">
        <v>43.516568200000002</v>
      </c>
      <c r="J9" s="13">
        <v>44.651124330000201</v>
      </c>
      <c r="K9" s="13">
        <v>48.139027100000021</v>
      </c>
      <c r="L9" s="13">
        <v>52.117221899999997</v>
      </c>
      <c r="M9" s="13">
        <v>59.033787500000152</v>
      </c>
      <c r="N9" s="13">
        <f>SUM(B9:M9)</f>
        <v>604.77256303000036</v>
      </c>
    </row>
    <row r="10" spans="1:14" ht="18.75" customHeight="1" x14ac:dyDescent="0.25">
      <c r="A10" s="4" t="s">
        <v>19</v>
      </c>
      <c r="B10" s="13">
        <v>50.918573799999997</v>
      </c>
      <c r="C10" s="13">
        <v>42.6489738</v>
      </c>
      <c r="D10" s="13">
        <v>28.443704499999999</v>
      </c>
      <c r="E10" s="13">
        <v>22.112530399999997</v>
      </c>
      <c r="F10" s="13">
        <v>17.757598300000002</v>
      </c>
      <c r="G10" s="13">
        <v>17.5116464</v>
      </c>
      <c r="H10" s="13">
        <v>26.020488499999999</v>
      </c>
      <c r="I10" s="13">
        <v>47.569248200000004</v>
      </c>
      <c r="J10" s="13">
        <v>17.0236318</v>
      </c>
      <c r="K10" s="13">
        <v>18.200350299999997</v>
      </c>
      <c r="L10" s="13">
        <v>24.094609100000003</v>
      </c>
      <c r="M10" s="13">
        <v>40.613708100000004</v>
      </c>
      <c r="N10" s="13">
        <f>SUM(B10:M10)</f>
        <v>352.91506319999996</v>
      </c>
    </row>
    <row r="11" spans="1:14" ht="18.75" customHeight="1" x14ac:dyDescent="0.25">
      <c r="A11" s="4" t="s">
        <v>20</v>
      </c>
      <c r="B11" s="13">
        <v>5.0987100000000007E-2</v>
      </c>
      <c r="C11" s="13">
        <v>5.5686099999999995E-2</v>
      </c>
      <c r="D11" s="13">
        <v>4.4472399999999995E-2</v>
      </c>
      <c r="E11" s="13">
        <v>3.41394E-2</v>
      </c>
      <c r="F11" s="13">
        <v>3.4617199999999994E-2</v>
      </c>
      <c r="G11" s="13">
        <v>3.2510600000000001E-2</v>
      </c>
      <c r="H11" s="13">
        <v>3.0767799999999998E-2</v>
      </c>
      <c r="I11" s="13">
        <v>3.2943300000000002E-2</v>
      </c>
      <c r="J11" s="13">
        <v>3.6960699999999999E-2</v>
      </c>
      <c r="K11" s="13">
        <v>3.87348E-2</v>
      </c>
      <c r="L11" s="13">
        <v>3.9509000000000002E-2</v>
      </c>
      <c r="M11" s="13">
        <v>4.6265999999999995E-2</v>
      </c>
      <c r="N11" s="13">
        <f t="shared" ref="N11" si="3">SUM(B11:M11)</f>
        <v>0.47759440000000003</v>
      </c>
    </row>
    <row r="12" spans="1:14" ht="3.7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8.75" customHeight="1" x14ac:dyDescent="0.25">
      <c r="A13" s="5" t="s">
        <v>3</v>
      </c>
      <c r="B13" s="11">
        <f>B14+B15+B16</f>
        <v>165.3273514</v>
      </c>
      <c r="C13" s="11">
        <f t="shared" ref="C13:M13" si="4">C14+C15+C16</f>
        <v>157.448871</v>
      </c>
      <c r="D13" s="11">
        <f t="shared" si="4"/>
        <v>146.5673141</v>
      </c>
      <c r="E13" s="11">
        <f t="shared" si="4"/>
        <v>132.43443240000002</v>
      </c>
      <c r="F13" s="11">
        <f t="shared" si="4"/>
        <v>135.20771819999999</v>
      </c>
      <c r="G13" s="11">
        <f t="shared" si="4"/>
        <v>149.8433077</v>
      </c>
      <c r="H13" s="11">
        <f t="shared" si="4"/>
        <v>168.44708050000003</v>
      </c>
      <c r="I13" s="11">
        <f t="shared" si="4"/>
        <v>180.82703560000002</v>
      </c>
      <c r="J13" s="11">
        <f t="shared" si="4"/>
        <v>145.69139429999467</v>
      </c>
      <c r="K13" s="11">
        <f t="shared" si="4"/>
        <v>138.86125749999997</v>
      </c>
      <c r="L13" s="11">
        <f t="shared" si="4"/>
        <v>142.35878719999999</v>
      </c>
      <c r="M13" s="11">
        <f t="shared" si="4"/>
        <v>169.00749389999501</v>
      </c>
      <c r="N13" s="11">
        <f t="shared" ref="N13" si="5">SUM(B13:M13)</f>
        <v>1832.0220437999899</v>
      </c>
    </row>
    <row r="14" spans="1:14" ht="18.75" customHeight="1" x14ac:dyDescent="0.25">
      <c r="A14" s="6" t="s">
        <v>21</v>
      </c>
      <c r="B14" s="13">
        <v>0.93019059999999998</v>
      </c>
      <c r="C14" s="13">
        <v>0.91966419999999993</v>
      </c>
      <c r="D14" s="13">
        <v>1.0176046000000001</v>
      </c>
      <c r="E14" s="13">
        <v>0.87234259999999997</v>
      </c>
      <c r="F14" s="13">
        <v>0.94484100000000004</v>
      </c>
      <c r="G14" s="13">
        <v>1.1607276000000002</v>
      </c>
      <c r="H14" s="13">
        <v>1.2257374999999999</v>
      </c>
      <c r="I14" s="13">
        <v>1.3471035</v>
      </c>
      <c r="J14" s="13">
        <v>1.2280655999999999</v>
      </c>
      <c r="K14" s="13">
        <v>1.1215161999999999</v>
      </c>
      <c r="L14" s="13">
        <v>1.0364852</v>
      </c>
      <c r="M14" s="13">
        <v>1.0813786000000001</v>
      </c>
      <c r="N14" s="13">
        <f>SUM(B14:M14)</f>
        <v>12.885657200000001</v>
      </c>
    </row>
    <row r="15" spans="1:14" ht="18.75" customHeight="1" x14ac:dyDescent="0.25">
      <c r="A15" s="6" t="s">
        <v>22</v>
      </c>
      <c r="B15" s="13">
        <v>68.137494700000005</v>
      </c>
      <c r="C15" s="13">
        <v>64.056214699999998</v>
      </c>
      <c r="D15" s="13">
        <v>63.103968100000003</v>
      </c>
      <c r="E15" s="13">
        <v>57.332945899999999</v>
      </c>
      <c r="F15" s="13">
        <v>59.410595899999997</v>
      </c>
      <c r="G15" s="13">
        <v>65.592992299999992</v>
      </c>
      <c r="H15" s="13">
        <v>71.953203500000001</v>
      </c>
      <c r="I15" s="13">
        <v>76.569282700000002</v>
      </c>
      <c r="J15" s="13">
        <v>63.485510199999972</v>
      </c>
      <c r="K15" s="13">
        <v>59.043946499999954</v>
      </c>
      <c r="L15" s="13">
        <v>59.564580399999997</v>
      </c>
      <c r="M15" s="13">
        <v>68.354456399999975</v>
      </c>
      <c r="N15" s="13">
        <f t="shared" ref="N15:N16" si="6">SUM(B15:M15)</f>
        <v>776.60519129999989</v>
      </c>
    </row>
    <row r="16" spans="1:14" ht="18.75" customHeight="1" x14ac:dyDescent="0.25">
      <c r="A16" s="6" t="s">
        <v>16</v>
      </c>
      <c r="B16" s="13">
        <v>96.25966609999999</v>
      </c>
      <c r="C16" s="13">
        <v>92.472992099999999</v>
      </c>
      <c r="D16" s="13">
        <v>82.445741400000003</v>
      </c>
      <c r="E16" s="13">
        <v>74.229143900000011</v>
      </c>
      <c r="F16" s="13">
        <v>74.852281300000001</v>
      </c>
      <c r="G16" s="13">
        <v>83.089587800000004</v>
      </c>
      <c r="H16" s="13">
        <v>95.268139500000018</v>
      </c>
      <c r="I16" s="13">
        <v>102.91064940000001</v>
      </c>
      <c r="J16" s="13">
        <v>80.977818499994711</v>
      </c>
      <c r="K16" s="13">
        <v>78.695794800000016</v>
      </c>
      <c r="L16" s="13">
        <v>81.757721599999996</v>
      </c>
      <c r="M16" s="13">
        <v>99.571658899995043</v>
      </c>
      <c r="N16" s="13">
        <f t="shared" si="6"/>
        <v>1042.5311952999898</v>
      </c>
    </row>
    <row r="18" spans="1:14" x14ac:dyDescent="0.25">
      <c r="B18" s="8"/>
      <c r="C18" s="8"/>
      <c r="D18" s="8"/>
      <c r="E18" s="8"/>
      <c r="F18" s="8"/>
      <c r="G18" s="8"/>
      <c r="H18" s="8"/>
      <c r="I18" s="8"/>
      <c r="J18" s="19"/>
      <c r="K18" s="8"/>
      <c r="L18" s="8"/>
      <c r="M18" s="20"/>
    </row>
    <row r="19" spans="1:14" ht="31.5" x14ac:dyDescent="0.25">
      <c r="A19" s="16" t="s">
        <v>30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  <c r="G19" s="1" t="s">
        <v>9</v>
      </c>
      <c r="H19" s="1" t="s">
        <v>10</v>
      </c>
      <c r="I19" s="1" t="s">
        <v>11</v>
      </c>
      <c r="J19" s="1" t="s">
        <v>12</v>
      </c>
      <c r="K19" s="1" t="s">
        <v>13</v>
      </c>
      <c r="L19" s="1" t="s">
        <v>14</v>
      </c>
      <c r="M19" s="1" t="s">
        <v>15</v>
      </c>
      <c r="N19" s="3" t="s">
        <v>0</v>
      </c>
    </row>
    <row r="20" spans="1:14" ht="18.75" customHeight="1" x14ac:dyDescent="0.25">
      <c r="A20" s="7" t="s">
        <v>24</v>
      </c>
      <c r="B20" s="11">
        <f>B21+B27</f>
        <v>337.19277499999998</v>
      </c>
      <c r="C20" s="11">
        <f t="shared" ref="C20:M20" si="7">C21+C27</f>
        <v>321.58976899999999</v>
      </c>
      <c r="D20" s="11">
        <f t="shared" si="7"/>
        <v>318.26446490000001</v>
      </c>
      <c r="E20" s="11">
        <f t="shared" si="7"/>
        <v>280.82382689999997</v>
      </c>
      <c r="F20" s="11">
        <f t="shared" si="7"/>
        <v>295.49397959999999</v>
      </c>
      <c r="G20" s="11">
        <f t="shared" si="7"/>
        <v>295.35563910000002</v>
      </c>
      <c r="H20" s="11">
        <f t="shared" si="7"/>
        <v>338.21538329999998</v>
      </c>
      <c r="I20" s="11">
        <f t="shared" si="7"/>
        <v>402.9988826</v>
      </c>
      <c r="J20" s="11">
        <f t="shared" si="7"/>
        <v>322.04834899999997</v>
      </c>
      <c r="K20" s="11">
        <f t="shared" si="7"/>
        <v>303.57859619999999</v>
      </c>
      <c r="L20" s="11">
        <f t="shared" si="7"/>
        <v>309.69933040000001</v>
      </c>
      <c r="M20" s="11">
        <f t="shared" si="7"/>
        <v>339.1734907</v>
      </c>
      <c r="N20" s="11">
        <f t="shared" ref="N20:N21" si="8">SUM(B20:M20)</f>
        <v>3864.4344867</v>
      </c>
    </row>
    <row r="21" spans="1:14" ht="18.75" customHeight="1" x14ac:dyDescent="0.25">
      <c r="A21" s="4" t="s">
        <v>1</v>
      </c>
      <c r="B21" s="12">
        <f>SUM(B22:B25)</f>
        <v>151.00915387000001</v>
      </c>
      <c r="C21" s="12">
        <f t="shared" ref="C21:M21" si="9">SUM(C22:C25)</f>
        <v>136.49406364999999</v>
      </c>
      <c r="D21" s="12">
        <f t="shared" si="9"/>
        <v>135.43498500000001</v>
      </c>
      <c r="E21" s="12">
        <f t="shared" si="9"/>
        <v>122.52615840000001</v>
      </c>
      <c r="F21" s="12">
        <f t="shared" si="9"/>
        <v>126.9287015</v>
      </c>
      <c r="G21" s="12">
        <f t="shared" si="9"/>
        <v>123.14654830000001</v>
      </c>
      <c r="H21" s="12">
        <f t="shared" si="9"/>
        <v>140.53084620000001</v>
      </c>
      <c r="I21" s="12">
        <f t="shared" si="9"/>
        <v>180.02597895</v>
      </c>
      <c r="J21" s="12">
        <f t="shared" si="9"/>
        <v>135.34714579999999</v>
      </c>
      <c r="K21" s="12">
        <f t="shared" si="9"/>
        <v>126.0977244</v>
      </c>
      <c r="L21" s="12">
        <f t="shared" si="9"/>
        <v>129.64603920000002</v>
      </c>
      <c r="M21" s="12">
        <f t="shared" si="9"/>
        <v>141.16796189999999</v>
      </c>
      <c r="N21" s="12">
        <f t="shared" si="8"/>
        <v>1648.3553071700001</v>
      </c>
    </row>
    <row r="22" spans="1:14" ht="18.75" customHeight="1" x14ac:dyDescent="0.25">
      <c r="A22" s="4" t="s">
        <v>17</v>
      </c>
      <c r="B22" s="13">
        <v>22.260986020000001</v>
      </c>
      <c r="C22" s="13">
        <v>24.385319910000003</v>
      </c>
      <c r="D22" s="13">
        <v>25.380112399999998</v>
      </c>
      <c r="E22" s="13">
        <v>26.3284631</v>
      </c>
      <c r="F22" s="13">
        <v>28.042513</v>
      </c>
      <c r="G22" s="13">
        <v>26.923867600000001</v>
      </c>
      <c r="H22" s="13">
        <v>25.7625986</v>
      </c>
      <c r="I22" s="13">
        <v>23.69166212</v>
      </c>
      <c r="J22" s="13">
        <v>26.470552699999999</v>
      </c>
      <c r="K22" s="13">
        <v>27.104030899999998</v>
      </c>
      <c r="L22" s="13">
        <v>25.454466699999998</v>
      </c>
      <c r="M22" s="13">
        <v>23.458525699999999</v>
      </c>
      <c r="N22" s="13">
        <f>SUM(B22:M22)</f>
        <v>305.26309874999998</v>
      </c>
    </row>
    <row r="23" spans="1:14" ht="18.75" customHeight="1" x14ac:dyDescent="0.25">
      <c r="A23" s="4" t="s">
        <v>18</v>
      </c>
      <c r="B23" s="13">
        <v>73.733960400000001</v>
      </c>
      <c r="C23" s="13">
        <v>63.850242789999996</v>
      </c>
      <c r="D23" s="13">
        <v>73.228096900000011</v>
      </c>
      <c r="E23" s="13">
        <v>68.533907200000002</v>
      </c>
      <c r="F23" s="13">
        <v>72.9132611</v>
      </c>
      <c r="G23" s="13">
        <v>72.285010400000004</v>
      </c>
      <c r="H23" s="13">
        <v>79.151071299999998</v>
      </c>
      <c r="I23" s="13">
        <v>87.579779129999991</v>
      </c>
      <c r="J23" s="13">
        <v>77.595204499999994</v>
      </c>
      <c r="K23" s="13">
        <v>72.233557000000005</v>
      </c>
      <c r="L23" s="13">
        <v>72.9567567</v>
      </c>
      <c r="M23" s="13">
        <v>72.806950599999993</v>
      </c>
      <c r="N23" s="13">
        <f>SUM(B23:M23)</f>
        <v>886.86779802000001</v>
      </c>
    </row>
    <row r="24" spans="1:14" ht="18.75" customHeight="1" x14ac:dyDescent="0.25">
      <c r="A24" s="4" t="s">
        <v>19</v>
      </c>
      <c r="B24" s="13">
        <v>54.579549220000011</v>
      </c>
      <c r="C24" s="13">
        <v>47.813965209999992</v>
      </c>
      <c r="D24" s="13">
        <v>36.498419200000001</v>
      </c>
      <c r="E24" s="13">
        <v>27.4284265</v>
      </c>
      <c r="F24" s="13">
        <v>25.765287100000002</v>
      </c>
      <c r="G24" s="13">
        <v>23.682217999999999</v>
      </c>
      <c r="H24" s="13">
        <v>35.271741799999994</v>
      </c>
      <c r="I24" s="13">
        <v>68.416786259999995</v>
      </c>
      <c r="J24" s="13">
        <v>31.0273185</v>
      </c>
      <c r="K24" s="13">
        <v>26.566839999999999</v>
      </c>
      <c r="L24" s="13">
        <v>31.042091500000002</v>
      </c>
      <c r="M24" s="13">
        <v>44.691899899999996</v>
      </c>
      <c r="N24" s="13">
        <f>SUM(B24:M24)</f>
        <v>452.78454319000002</v>
      </c>
    </row>
    <row r="25" spans="1:14" ht="18.75" customHeight="1" x14ac:dyDescent="0.25">
      <c r="A25" s="4" t="s">
        <v>20</v>
      </c>
      <c r="B25" s="13">
        <v>0.43465823000000003</v>
      </c>
      <c r="C25" s="13">
        <v>0.44453574000000001</v>
      </c>
      <c r="D25" s="13">
        <v>0.3283565</v>
      </c>
      <c r="E25" s="13">
        <v>0.2353616</v>
      </c>
      <c r="F25" s="13">
        <v>0.2076403</v>
      </c>
      <c r="G25" s="13">
        <v>0.25545229999999997</v>
      </c>
      <c r="H25" s="13">
        <v>0.34543449999999998</v>
      </c>
      <c r="I25" s="13">
        <v>0.33775144000000001</v>
      </c>
      <c r="J25" s="13">
        <v>0.25407010000000002</v>
      </c>
      <c r="K25" s="13">
        <v>0.19329650000000001</v>
      </c>
      <c r="L25" s="13">
        <v>0.19272429999999999</v>
      </c>
      <c r="M25" s="13">
        <v>0.21058570000000001</v>
      </c>
      <c r="N25" s="13">
        <f t="shared" ref="N25" si="10">SUM(B25:M25)</f>
        <v>3.4398672100000001</v>
      </c>
    </row>
    <row r="26" spans="1:14" ht="5.25" customHeight="1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18.75" customHeight="1" x14ac:dyDescent="0.25">
      <c r="A27" s="5" t="s">
        <v>3</v>
      </c>
      <c r="B27" s="11">
        <f>B28+B29+B30</f>
        <v>186.18362112999998</v>
      </c>
      <c r="C27" s="11">
        <f t="shared" ref="C27:M27" si="11">C28+C29+C30</f>
        <v>185.09570535</v>
      </c>
      <c r="D27" s="11">
        <f t="shared" si="11"/>
        <v>182.82947989999997</v>
      </c>
      <c r="E27" s="11">
        <f t="shared" si="11"/>
        <v>158.29766849999999</v>
      </c>
      <c r="F27" s="11">
        <f t="shared" si="11"/>
        <v>168.56527809999997</v>
      </c>
      <c r="G27" s="11">
        <f t="shared" si="11"/>
        <v>172.20909080000001</v>
      </c>
      <c r="H27" s="11">
        <f t="shared" si="11"/>
        <v>197.6845371</v>
      </c>
      <c r="I27" s="11">
        <f t="shared" si="11"/>
        <v>222.97290365000003</v>
      </c>
      <c r="J27" s="11">
        <f t="shared" si="11"/>
        <v>186.70120319999998</v>
      </c>
      <c r="K27" s="11">
        <f t="shared" si="11"/>
        <v>177.48087180000002</v>
      </c>
      <c r="L27" s="11">
        <f t="shared" si="11"/>
        <v>180.05329119999999</v>
      </c>
      <c r="M27" s="11">
        <f t="shared" si="11"/>
        <v>198.00552879999998</v>
      </c>
      <c r="N27" s="11">
        <f t="shared" ref="N27" si="12">SUM(B27:M27)</f>
        <v>2216.0791795299997</v>
      </c>
    </row>
    <row r="28" spans="1:14" ht="18.75" customHeight="1" x14ac:dyDescent="0.25">
      <c r="A28" s="6" t="s">
        <v>21</v>
      </c>
      <c r="B28" s="13">
        <v>4.2618962600000003</v>
      </c>
      <c r="C28" s="13">
        <v>4.01594987</v>
      </c>
      <c r="D28" s="13">
        <v>4.1499990000000002</v>
      </c>
      <c r="E28" s="13">
        <v>3.6988775</v>
      </c>
      <c r="F28" s="13">
        <v>4.2586687999999997</v>
      </c>
      <c r="G28" s="13">
        <v>4.9466049000000005</v>
      </c>
      <c r="H28" s="13">
        <v>5.7852512999999997</v>
      </c>
      <c r="I28" s="13">
        <v>6.2911698000000005</v>
      </c>
      <c r="J28" s="13">
        <v>5.4934324000000005</v>
      </c>
      <c r="K28" s="13">
        <v>4.9065110999999995</v>
      </c>
      <c r="L28" s="13">
        <v>4.9130262</v>
      </c>
      <c r="M28" s="13">
        <v>5.8911262999999998</v>
      </c>
      <c r="N28" s="13">
        <f>SUM(B28:M28)</f>
        <v>58.612513430000007</v>
      </c>
    </row>
    <row r="29" spans="1:14" ht="18.75" customHeight="1" x14ac:dyDescent="0.25">
      <c r="A29" s="6" t="s">
        <v>22</v>
      </c>
      <c r="B29" s="13">
        <v>69.652314239999981</v>
      </c>
      <c r="C29" s="13">
        <v>69.630640680000013</v>
      </c>
      <c r="D29" s="13">
        <v>72.060371700000005</v>
      </c>
      <c r="E29" s="13">
        <v>63.898427499999997</v>
      </c>
      <c r="F29" s="13">
        <v>67.92743759999999</v>
      </c>
      <c r="G29" s="13">
        <v>68.083222500000005</v>
      </c>
      <c r="H29" s="13">
        <v>78.24058620000001</v>
      </c>
      <c r="I29" s="13">
        <v>82.872785280000002</v>
      </c>
      <c r="J29" s="13">
        <v>72.09626209999999</v>
      </c>
      <c r="K29" s="13">
        <v>70.294080700000009</v>
      </c>
      <c r="L29" s="13">
        <v>69.239390499999999</v>
      </c>
      <c r="M29" s="13">
        <v>74.092563799999994</v>
      </c>
      <c r="N29" s="13">
        <f t="shared" ref="N29:N30" si="13">SUM(B29:M29)</f>
        <v>858.08808279999994</v>
      </c>
    </row>
    <row r="30" spans="1:14" ht="18.75" customHeight="1" x14ac:dyDescent="0.25">
      <c r="A30" s="6" t="s">
        <v>16</v>
      </c>
      <c r="B30" s="13">
        <v>112.26941063</v>
      </c>
      <c r="C30" s="13">
        <v>111.4491148</v>
      </c>
      <c r="D30" s="13">
        <v>106.61910919999998</v>
      </c>
      <c r="E30" s="13">
        <v>90.700363499999995</v>
      </c>
      <c r="F30" s="13">
        <v>96.379171699999986</v>
      </c>
      <c r="G30" s="13">
        <v>99.179263400000011</v>
      </c>
      <c r="H30" s="13">
        <v>113.65869959999999</v>
      </c>
      <c r="I30" s="13">
        <v>133.80894857000001</v>
      </c>
      <c r="J30" s="13">
        <v>109.11150869999999</v>
      </c>
      <c r="K30" s="13">
        <v>102.28028</v>
      </c>
      <c r="L30" s="13">
        <v>105.9008745</v>
      </c>
      <c r="M30" s="13">
        <v>118.0218387</v>
      </c>
      <c r="N30" s="13">
        <f t="shared" si="13"/>
        <v>1299.3785832999999</v>
      </c>
    </row>
  </sheetData>
  <mergeCells count="1">
    <mergeCell ref="A2:N2"/>
  </mergeCells>
  <printOptions horizontalCentered="1"/>
  <pageMargins left="0.17" right="0.1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zoomScaleNormal="100" workbookViewId="0">
      <selection activeCell="A6" sqref="A6"/>
    </sheetView>
  </sheetViews>
  <sheetFormatPr defaultRowHeight="15.75" x14ac:dyDescent="0.25"/>
  <cols>
    <col min="1" max="1" width="47.85546875" style="2" customWidth="1"/>
    <col min="2" max="2" width="12.7109375" style="2" customWidth="1"/>
    <col min="3" max="3" width="13.28515625" style="2" customWidth="1"/>
    <col min="4" max="9" width="12.140625" style="2" customWidth="1"/>
    <col min="10" max="11" width="13.42578125" style="2" customWidth="1"/>
    <col min="12" max="13" width="12.140625" style="2" customWidth="1"/>
    <col min="14" max="14" width="14.5703125" style="2" customWidth="1"/>
    <col min="15" max="16384" width="9.140625" style="2"/>
  </cols>
  <sheetData>
    <row r="2" spans="1:14" ht="22.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x14ac:dyDescent="0.25">
      <c r="N4" s="14"/>
    </row>
    <row r="5" spans="1:14" ht="42" customHeight="1" x14ac:dyDescent="0.25">
      <c r="A5" s="16" t="s">
        <v>39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3" t="s">
        <v>23</v>
      </c>
    </row>
    <row r="6" spans="1:14" ht="18" customHeight="1" x14ac:dyDescent="0.25">
      <c r="A6" s="7" t="s">
        <v>24</v>
      </c>
      <c r="B6" s="11">
        <f>B7+B13</f>
        <v>286.1737425</v>
      </c>
      <c r="C6" s="11">
        <f t="shared" ref="C6:M6" si="0">C7+C13</f>
        <v>268.75235329999998</v>
      </c>
      <c r="D6" s="11">
        <f t="shared" si="0"/>
        <v>274.87098699999996</v>
      </c>
      <c r="E6" s="11">
        <f t="shared" si="0"/>
        <v>224.05237770000002</v>
      </c>
      <c r="F6" s="11">
        <f t="shared" si="0"/>
        <v>220.95962349999999</v>
      </c>
      <c r="G6" s="11">
        <f t="shared" si="0"/>
        <v>261.37975619999997</v>
      </c>
      <c r="H6" s="11">
        <f t="shared" si="0"/>
        <v>287.1501447</v>
      </c>
      <c r="I6" s="11">
        <f t="shared" si="0"/>
        <v>279.19528119999995</v>
      </c>
      <c r="J6" s="11">
        <f t="shared" si="0"/>
        <v>247.4570497</v>
      </c>
      <c r="K6" s="11">
        <f t="shared" si="0"/>
        <v>243.9512082</v>
      </c>
      <c r="L6" s="11">
        <f t="shared" si="0"/>
        <v>277.3201694</v>
      </c>
      <c r="M6" s="11">
        <f t="shared" si="0"/>
        <v>322.46118209999997</v>
      </c>
      <c r="N6" s="11">
        <f t="shared" ref="N6:N7" si="1">SUM(B6:M6)</f>
        <v>3193.7238754999998</v>
      </c>
    </row>
    <row r="7" spans="1:14" ht="18" customHeight="1" x14ac:dyDescent="0.25">
      <c r="A7" s="4" t="s">
        <v>1</v>
      </c>
      <c r="B7" s="11">
        <f>SUM(B8:B11)</f>
        <v>117.07677510000001</v>
      </c>
      <c r="C7" s="11">
        <f t="shared" ref="C7:M7" si="2">SUM(C8:C11)</f>
        <v>105.99207340000001</v>
      </c>
      <c r="D7" s="11">
        <f t="shared" si="2"/>
        <v>107.89305419999998</v>
      </c>
      <c r="E7" s="11">
        <f t="shared" si="2"/>
        <v>83.769104300000009</v>
      </c>
      <c r="F7" s="11">
        <f t="shared" si="2"/>
        <v>80.77545090000001</v>
      </c>
      <c r="G7" s="11">
        <f t="shared" si="2"/>
        <v>90.469333500000005</v>
      </c>
      <c r="H7" s="11">
        <f t="shared" si="2"/>
        <v>99.750032599999997</v>
      </c>
      <c r="I7" s="11">
        <f t="shared" si="2"/>
        <v>91.403894199999996</v>
      </c>
      <c r="J7" s="11">
        <f t="shared" si="2"/>
        <v>82.702131600000001</v>
      </c>
      <c r="K7" s="11">
        <f t="shared" si="2"/>
        <v>87.332549100000008</v>
      </c>
      <c r="L7" s="11">
        <f t="shared" si="2"/>
        <v>105.15355279999999</v>
      </c>
      <c r="M7" s="11">
        <f t="shared" si="2"/>
        <v>126.0574609</v>
      </c>
      <c r="N7" s="11">
        <f t="shared" si="1"/>
        <v>1178.3754125999999</v>
      </c>
    </row>
    <row r="8" spans="1:14" ht="18" customHeight="1" x14ac:dyDescent="0.25">
      <c r="A8" s="4" t="s">
        <v>17</v>
      </c>
      <c r="B8" s="13">
        <v>9.1659325999999997</v>
      </c>
      <c r="C8" s="13">
        <v>9.5547055000000007</v>
      </c>
      <c r="D8" s="13">
        <v>10.023639599999999</v>
      </c>
      <c r="E8" s="13">
        <v>12.946083400000001</v>
      </c>
      <c r="F8" s="13">
        <v>15.3334557</v>
      </c>
      <c r="G8" s="13">
        <v>12.670231599999999</v>
      </c>
      <c r="H8" s="13">
        <v>13.187045699999999</v>
      </c>
      <c r="I8" s="13">
        <v>14.7462976</v>
      </c>
      <c r="J8" s="13">
        <v>14.331621</v>
      </c>
      <c r="K8" s="13">
        <v>14.4370756</v>
      </c>
      <c r="L8" s="13">
        <v>10.068883099999999</v>
      </c>
      <c r="M8" s="13">
        <v>9.191319</v>
      </c>
      <c r="N8" s="13">
        <f>SUM(B8:M8)</f>
        <v>145.65629039999999</v>
      </c>
    </row>
    <row r="9" spans="1:14" ht="18" customHeight="1" x14ac:dyDescent="0.25">
      <c r="A9" s="4" t="s">
        <v>18</v>
      </c>
      <c r="B9" s="13">
        <v>58.719323200000005</v>
      </c>
      <c r="C9" s="13">
        <v>55.740392100000001</v>
      </c>
      <c r="D9" s="13">
        <v>58.556397999999966</v>
      </c>
      <c r="E9" s="13">
        <v>50.449905700000002</v>
      </c>
      <c r="F9" s="13">
        <v>47.233840700000002</v>
      </c>
      <c r="G9" s="13">
        <v>50.001494899999997</v>
      </c>
      <c r="H9" s="13">
        <v>49.585638299999999</v>
      </c>
      <c r="I9" s="13">
        <v>45.190991799999999</v>
      </c>
      <c r="J9" s="13">
        <v>46.964052799999997</v>
      </c>
      <c r="K9" s="13">
        <v>50.844169000000001</v>
      </c>
      <c r="L9" s="13">
        <v>57.225814299999996</v>
      </c>
      <c r="M9" s="13">
        <v>60.3768174</v>
      </c>
      <c r="N9" s="13">
        <f>SUM(B9:M9)</f>
        <v>630.88883820000001</v>
      </c>
    </row>
    <row r="10" spans="1:14" ht="18" customHeight="1" x14ac:dyDescent="0.25">
      <c r="A10" s="4" t="s">
        <v>19</v>
      </c>
      <c r="B10" s="13">
        <v>49.154437700000003</v>
      </c>
      <c r="C10" s="13">
        <v>40.650454500000002</v>
      </c>
      <c r="D10" s="13">
        <v>39.270042600000004</v>
      </c>
      <c r="E10" s="13">
        <v>20.343625500000002</v>
      </c>
      <c r="F10" s="13">
        <v>18.1759375</v>
      </c>
      <c r="G10" s="13">
        <v>27.7654353</v>
      </c>
      <c r="H10" s="13">
        <v>36.939920200000003</v>
      </c>
      <c r="I10" s="13">
        <v>31.429506499999999</v>
      </c>
      <c r="J10" s="13">
        <v>21.369337399999999</v>
      </c>
      <c r="K10" s="13">
        <v>22.017312</v>
      </c>
      <c r="L10" s="13">
        <v>37.8258206</v>
      </c>
      <c r="M10" s="13">
        <v>56.447473500000001</v>
      </c>
      <c r="N10" s="13">
        <f>SUM(B10:M10)</f>
        <v>401.38930330000005</v>
      </c>
    </row>
    <row r="11" spans="1:14" ht="18" customHeight="1" x14ac:dyDescent="0.25">
      <c r="A11" s="4" t="s">
        <v>20</v>
      </c>
      <c r="B11" s="26">
        <v>3.7081599999999999E-2</v>
      </c>
      <c r="C11" s="26">
        <v>4.6521300000000002E-2</v>
      </c>
      <c r="D11" s="26">
        <v>4.2973999999999998E-2</v>
      </c>
      <c r="E11" s="26">
        <v>2.9489700000000001E-2</v>
      </c>
      <c r="F11" s="26">
        <v>3.2217000000000003E-2</v>
      </c>
      <c r="G11" s="26">
        <v>3.2171699999999998E-2</v>
      </c>
      <c r="H11" s="26">
        <v>3.7428400000000001E-2</v>
      </c>
      <c r="I11" s="26">
        <v>3.7098300000000001E-2</v>
      </c>
      <c r="J11" s="26">
        <v>3.7120400000000005E-2</v>
      </c>
      <c r="K11" s="26">
        <v>3.3992500000000002E-2</v>
      </c>
      <c r="L11" s="26">
        <v>3.3034800000000003E-2</v>
      </c>
      <c r="M11" s="26">
        <v>4.1850999999999999E-2</v>
      </c>
      <c r="N11" s="13">
        <f t="shared" ref="N11" si="3">SUM(B11:M11)</f>
        <v>0.44098069999999989</v>
      </c>
    </row>
    <row r="12" spans="1:14" ht="3.7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3"/>
      <c r="M12" s="15"/>
      <c r="N12" s="15"/>
    </row>
    <row r="13" spans="1:14" ht="18" customHeight="1" x14ac:dyDescent="0.25">
      <c r="A13" s="5" t="s">
        <v>3</v>
      </c>
      <c r="B13" s="11">
        <f>B14+B15+B16</f>
        <v>169.09696739999998</v>
      </c>
      <c r="C13" s="11">
        <f t="shared" ref="C13:M13" si="4">C14+C15+C16</f>
        <v>162.7602799</v>
      </c>
      <c r="D13" s="11">
        <f t="shared" si="4"/>
        <v>166.97793279999999</v>
      </c>
      <c r="E13" s="11">
        <f t="shared" si="4"/>
        <v>140.28327340000001</v>
      </c>
      <c r="F13" s="11">
        <f t="shared" si="4"/>
        <v>140.18417259999998</v>
      </c>
      <c r="G13" s="11">
        <f t="shared" si="4"/>
        <v>170.91042269999997</v>
      </c>
      <c r="H13" s="11">
        <f t="shared" si="4"/>
        <v>187.4001121</v>
      </c>
      <c r="I13" s="11">
        <f t="shared" si="4"/>
        <v>187.79138699999999</v>
      </c>
      <c r="J13" s="11">
        <f t="shared" si="4"/>
        <v>164.7549181</v>
      </c>
      <c r="K13" s="11">
        <f t="shared" si="4"/>
        <v>156.6186591</v>
      </c>
      <c r="L13" s="11">
        <f t="shared" si="4"/>
        <v>172.1666166</v>
      </c>
      <c r="M13" s="11">
        <f t="shared" si="4"/>
        <v>196.40372120000001</v>
      </c>
      <c r="N13" s="11">
        <f t="shared" ref="N13" si="5">SUM(B13:M13)</f>
        <v>2015.3484629</v>
      </c>
    </row>
    <row r="14" spans="1:14" ht="18" customHeight="1" x14ac:dyDescent="0.25">
      <c r="A14" s="6" t="s">
        <v>21</v>
      </c>
      <c r="B14" s="13">
        <v>0.9357683</v>
      </c>
      <c r="C14" s="13">
        <v>0.96527209999999997</v>
      </c>
      <c r="D14" s="13">
        <v>0.97774319999999992</v>
      </c>
      <c r="E14" s="13">
        <v>0.87178330000000004</v>
      </c>
      <c r="F14" s="13">
        <v>0.68922130000000004</v>
      </c>
      <c r="G14" s="13">
        <v>1.0532368000000001</v>
      </c>
      <c r="H14" s="13">
        <v>1.3031142</v>
      </c>
      <c r="I14" s="13">
        <v>1.3410301</v>
      </c>
      <c r="J14" s="13">
        <v>1.0485458999999999</v>
      </c>
      <c r="K14" s="13">
        <v>0.96181349999999999</v>
      </c>
      <c r="L14" s="13">
        <v>0.99234650000000002</v>
      </c>
      <c r="M14" s="13">
        <v>1.0714938999999999</v>
      </c>
      <c r="N14" s="13">
        <f>SUM(B14:M14)</f>
        <v>12.211369099999999</v>
      </c>
    </row>
    <row r="15" spans="1:14" ht="18" customHeight="1" x14ac:dyDescent="0.25">
      <c r="A15" s="6" t="s">
        <v>22</v>
      </c>
      <c r="B15" s="13">
        <v>67.383455299999994</v>
      </c>
      <c r="C15" s="13">
        <v>64.708798999999999</v>
      </c>
      <c r="D15" s="13">
        <v>67.893425099999988</v>
      </c>
      <c r="E15" s="13">
        <v>59.756018700000006</v>
      </c>
      <c r="F15" s="13">
        <v>61.0794201</v>
      </c>
      <c r="G15" s="13">
        <v>73.265085799999994</v>
      </c>
      <c r="H15" s="13">
        <v>82.027968000000001</v>
      </c>
      <c r="I15" s="13">
        <v>83.1455421</v>
      </c>
      <c r="J15" s="13">
        <v>73.669719299999997</v>
      </c>
      <c r="K15" s="13">
        <v>69.501088799999991</v>
      </c>
      <c r="L15" s="13">
        <v>74.054194099999989</v>
      </c>
      <c r="M15" s="13">
        <v>81.434497700000009</v>
      </c>
      <c r="N15" s="13">
        <f t="shared" ref="N15:N16" si="6">SUM(B15:M15)</f>
        <v>857.91921400000001</v>
      </c>
    </row>
    <row r="16" spans="1:14" ht="18" customHeight="1" x14ac:dyDescent="0.25">
      <c r="A16" s="6" t="s">
        <v>16</v>
      </c>
      <c r="B16" s="13">
        <v>100.77774379999998</v>
      </c>
      <c r="C16" s="13">
        <v>97.086208800000009</v>
      </c>
      <c r="D16" s="13">
        <v>98.106764499999997</v>
      </c>
      <c r="E16" s="13">
        <v>79.65547140000001</v>
      </c>
      <c r="F16" s="13">
        <v>78.41553119999999</v>
      </c>
      <c r="G16" s="13">
        <v>96.592100099999996</v>
      </c>
      <c r="H16" s="13">
        <v>104.0690299</v>
      </c>
      <c r="I16" s="13">
        <v>103.3048148</v>
      </c>
      <c r="J16" s="13">
        <v>90.036652900000007</v>
      </c>
      <c r="K16" s="13">
        <v>86.155756800000006</v>
      </c>
      <c r="L16" s="13">
        <v>97.120075999999997</v>
      </c>
      <c r="M16" s="13">
        <v>113.89772960000001</v>
      </c>
      <c r="N16" s="13">
        <f t="shared" si="6"/>
        <v>1145.2178798</v>
      </c>
    </row>
    <row r="18" spans="1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7" ht="31.5" x14ac:dyDescent="0.25">
      <c r="A19" s="16" t="s">
        <v>34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  <c r="G19" s="1" t="s">
        <v>9</v>
      </c>
      <c r="H19" s="1" t="s">
        <v>10</v>
      </c>
      <c r="I19" s="1" t="s">
        <v>11</v>
      </c>
      <c r="J19" s="1" t="s">
        <v>12</v>
      </c>
      <c r="K19" s="1" t="s">
        <v>13</v>
      </c>
      <c r="L19" s="1" t="s">
        <v>14</v>
      </c>
      <c r="M19" s="1" t="s">
        <v>15</v>
      </c>
      <c r="N19" s="3" t="s">
        <v>23</v>
      </c>
    </row>
    <row r="20" spans="1:17" ht="18" customHeight="1" x14ac:dyDescent="0.25">
      <c r="A20" s="7" t="s">
        <v>24</v>
      </c>
      <c r="B20" s="11">
        <f>B21+B27</f>
        <v>367.16614040000002</v>
      </c>
      <c r="C20" s="11">
        <f t="shared" ref="C20:M20" si="7">C21+C27</f>
        <v>326.93996160000006</v>
      </c>
      <c r="D20" s="11">
        <f t="shared" si="7"/>
        <v>329.9163264</v>
      </c>
      <c r="E20" s="11">
        <f t="shared" si="7"/>
        <v>296.74379479999999</v>
      </c>
      <c r="F20" s="11">
        <f t="shared" si="7"/>
        <v>298.26953549999996</v>
      </c>
      <c r="G20" s="11">
        <f t="shared" si="7"/>
        <v>314.8429423</v>
      </c>
      <c r="H20" s="11">
        <f t="shared" si="7"/>
        <v>393.78987100000001</v>
      </c>
      <c r="I20" s="11">
        <f t="shared" si="7"/>
        <v>398.66848370000002</v>
      </c>
      <c r="J20" s="11">
        <f t="shared" si="7"/>
        <v>344.09249029999995</v>
      </c>
      <c r="K20" s="11">
        <f t="shared" si="7"/>
        <v>332.5757729</v>
      </c>
      <c r="L20" s="11">
        <f t="shared" si="7"/>
        <v>347.30907990000003</v>
      </c>
      <c r="M20" s="11">
        <f t="shared" si="7"/>
        <v>366.43329040000003</v>
      </c>
      <c r="N20" s="11">
        <f t="shared" ref="N20:N21" si="8">SUM(B20:M20)</f>
        <v>4116.7476892000004</v>
      </c>
      <c r="Q20" s="17"/>
    </row>
    <row r="21" spans="1:17" ht="18" customHeight="1" x14ac:dyDescent="0.25">
      <c r="A21" s="4" t="s">
        <v>1</v>
      </c>
      <c r="B21" s="12">
        <f>SUM(B22:B25)</f>
        <v>163.92376400000001</v>
      </c>
      <c r="C21" s="12">
        <f t="shared" ref="C21:M21" si="9">SUM(C22:C25)</f>
        <v>138.56219940000003</v>
      </c>
      <c r="D21" s="12">
        <f t="shared" si="9"/>
        <v>139.6963681</v>
      </c>
      <c r="E21" s="12">
        <f t="shared" si="9"/>
        <v>127.47498450000002</v>
      </c>
      <c r="F21" s="12">
        <f t="shared" si="9"/>
        <v>133.20144479999999</v>
      </c>
      <c r="G21" s="12">
        <f t="shared" si="9"/>
        <v>131.3394682</v>
      </c>
      <c r="H21" s="12">
        <f t="shared" si="9"/>
        <v>172.24799339999998</v>
      </c>
      <c r="I21" s="12">
        <f t="shared" si="9"/>
        <v>176.67408709999998</v>
      </c>
      <c r="J21" s="12">
        <f t="shared" si="9"/>
        <v>146.09506879999998</v>
      </c>
      <c r="K21" s="12">
        <f t="shared" si="9"/>
        <v>142.7049126</v>
      </c>
      <c r="L21" s="12">
        <f t="shared" si="9"/>
        <v>150.57043669999999</v>
      </c>
      <c r="M21" s="12">
        <f t="shared" si="9"/>
        <v>158.27738250000002</v>
      </c>
      <c r="N21" s="12">
        <f t="shared" si="8"/>
        <v>1780.7681101000001</v>
      </c>
    </row>
    <row r="22" spans="1:17" ht="18" customHeight="1" x14ac:dyDescent="0.25">
      <c r="A22" s="4" t="s">
        <v>17</v>
      </c>
      <c r="B22" s="13">
        <v>21.739424399999997</v>
      </c>
      <c r="C22" s="13">
        <v>23.406374</v>
      </c>
      <c r="D22" s="13">
        <v>23.657247300000002</v>
      </c>
      <c r="E22" s="13">
        <v>26.361781000000001</v>
      </c>
      <c r="F22" s="13">
        <v>26.968914300000002</v>
      </c>
      <c r="G22" s="13">
        <v>26.195281899999998</v>
      </c>
      <c r="H22" s="13">
        <v>24.757743899999998</v>
      </c>
      <c r="I22" s="13">
        <v>24.5672672</v>
      </c>
      <c r="J22" s="13">
        <v>25.4721908</v>
      </c>
      <c r="K22" s="13">
        <v>26.434513199999998</v>
      </c>
      <c r="L22" s="13">
        <v>23.298944899999999</v>
      </c>
      <c r="M22" s="13">
        <v>22.038887600000002</v>
      </c>
      <c r="N22" s="13">
        <f>SUM(B22:M22)</f>
        <v>294.89857050000001</v>
      </c>
    </row>
    <row r="23" spans="1:17" ht="18" customHeight="1" x14ac:dyDescent="0.25">
      <c r="A23" s="4" t="s">
        <v>18</v>
      </c>
      <c r="B23" s="13">
        <v>79.538520700000007</v>
      </c>
      <c r="C23" s="13">
        <v>69.255834900000011</v>
      </c>
      <c r="D23" s="13">
        <v>71.381575499999997</v>
      </c>
      <c r="E23" s="13">
        <v>72.546276599999999</v>
      </c>
      <c r="F23" s="13">
        <v>77.114289099999993</v>
      </c>
      <c r="G23" s="13">
        <v>74.5218402</v>
      </c>
      <c r="H23" s="13">
        <v>87.157310699999996</v>
      </c>
      <c r="I23" s="13">
        <v>87.353477499999997</v>
      </c>
      <c r="J23" s="13">
        <v>78.862691799999993</v>
      </c>
      <c r="K23" s="13">
        <v>79.923409300000003</v>
      </c>
      <c r="L23" s="13">
        <v>74.910428299999992</v>
      </c>
      <c r="M23" s="13">
        <v>72.907588500000003</v>
      </c>
      <c r="N23" s="13">
        <f>SUM(B23:M23)</f>
        <v>925.4732431000001</v>
      </c>
    </row>
    <row r="24" spans="1:17" ht="18" customHeight="1" x14ac:dyDescent="0.25">
      <c r="A24" s="4" t="s">
        <v>19</v>
      </c>
      <c r="B24" s="13">
        <v>62.3529749</v>
      </c>
      <c r="C24" s="13">
        <v>45.644291200000005</v>
      </c>
      <c r="D24" s="13">
        <v>44.404463700000001</v>
      </c>
      <c r="E24" s="13">
        <v>28.369394800000002</v>
      </c>
      <c r="F24" s="13">
        <v>28.883130000000001</v>
      </c>
      <c r="G24" s="13">
        <v>30.3166975</v>
      </c>
      <c r="H24" s="13">
        <v>60.006952299999995</v>
      </c>
      <c r="I24" s="13">
        <v>64.431504899999993</v>
      </c>
      <c r="J24" s="13">
        <v>41.455884399999995</v>
      </c>
      <c r="K24" s="13">
        <v>36.080916100000003</v>
      </c>
      <c r="L24" s="13">
        <v>52.089109799999996</v>
      </c>
      <c r="M24" s="13">
        <v>62.902703500000001</v>
      </c>
      <c r="N24" s="13">
        <f>SUM(B24:M24)</f>
        <v>556.93802310000001</v>
      </c>
    </row>
    <row r="25" spans="1:17" ht="18" customHeight="1" x14ac:dyDescent="0.25">
      <c r="A25" s="4" t="s">
        <v>20</v>
      </c>
      <c r="B25" s="13">
        <v>0.29284399999999999</v>
      </c>
      <c r="C25" s="13">
        <v>0.25569929999999996</v>
      </c>
      <c r="D25" s="13">
        <v>0.25308160000000002</v>
      </c>
      <c r="E25" s="13">
        <v>0.19753210000000002</v>
      </c>
      <c r="F25" s="13">
        <v>0.2351114</v>
      </c>
      <c r="G25" s="13">
        <v>0.30564859999999999</v>
      </c>
      <c r="H25" s="13">
        <v>0.32598650000000001</v>
      </c>
      <c r="I25" s="13">
        <v>0.3218375</v>
      </c>
      <c r="J25" s="13">
        <v>0.30430180000000001</v>
      </c>
      <c r="K25" s="13">
        <v>0.26607399999999998</v>
      </c>
      <c r="L25" s="13">
        <v>0.27195370000000002</v>
      </c>
      <c r="M25" s="13">
        <v>0.4282029</v>
      </c>
      <c r="N25" s="13">
        <f t="shared" ref="N25" si="10">SUM(B25:M25)</f>
        <v>3.4582734000000004</v>
      </c>
    </row>
    <row r="26" spans="1:17" ht="3" customHeight="1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7" ht="18" customHeight="1" x14ac:dyDescent="0.25">
      <c r="A27" s="5" t="s">
        <v>3</v>
      </c>
      <c r="B27" s="11">
        <f>B28+B29+B30</f>
        <v>203.24237639999998</v>
      </c>
      <c r="C27" s="11">
        <f t="shared" ref="C27:M27" si="11">C28+C29+C30</f>
        <v>188.37776220000001</v>
      </c>
      <c r="D27" s="11">
        <f t="shared" si="11"/>
        <v>190.2199583</v>
      </c>
      <c r="E27" s="11">
        <f t="shared" si="11"/>
        <v>169.26881029999998</v>
      </c>
      <c r="F27" s="11">
        <f t="shared" si="11"/>
        <v>165.0680907</v>
      </c>
      <c r="G27" s="11">
        <f t="shared" si="11"/>
        <v>183.50347410000001</v>
      </c>
      <c r="H27" s="11">
        <f t="shared" si="11"/>
        <v>221.54187760000002</v>
      </c>
      <c r="I27" s="11">
        <f t="shared" si="11"/>
        <v>221.99439660000002</v>
      </c>
      <c r="J27" s="11">
        <f t="shared" si="11"/>
        <v>197.99742149999997</v>
      </c>
      <c r="K27" s="11">
        <f t="shared" si="11"/>
        <v>189.8708603</v>
      </c>
      <c r="L27" s="11">
        <f t="shared" si="11"/>
        <v>196.73864320000001</v>
      </c>
      <c r="M27" s="11">
        <f t="shared" si="11"/>
        <v>208.15590789999999</v>
      </c>
      <c r="N27" s="11">
        <f t="shared" ref="N27" si="12">SUM(B27:M27)</f>
        <v>2335.9795791000001</v>
      </c>
    </row>
    <row r="28" spans="1:17" ht="18" customHeight="1" x14ac:dyDescent="0.25">
      <c r="A28" s="6" t="s">
        <v>21</v>
      </c>
      <c r="B28" s="13">
        <v>5.3265524000000006</v>
      </c>
      <c r="C28" s="13">
        <v>4.4457815999999992</v>
      </c>
      <c r="D28" s="13">
        <v>4.7866005999999999</v>
      </c>
      <c r="E28" s="13">
        <v>4.2422265999999995</v>
      </c>
      <c r="F28" s="13">
        <v>4.3161956999999997</v>
      </c>
      <c r="G28" s="13">
        <v>5.0395620000000001</v>
      </c>
      <c r="H28" s="13">
        <v>5.7779204000000002</v>
      </c>
      <c r="I28" s="13">
        <v>6.0405452999999998</v>
      </c>
      <c r="J28" s="13">
        <v>5.7981587000000001</v>
      </c>
      <c r="K28" s="13">
        <v>5.0185775000000001</v>
      </c>
      <c r="L28" s="13">
        <v>4.6667055</v>
      </c>
      <c r="M28" s="13">
        <v>4.7228953000000002</v>
      </c>
      <c r="N28" s="13">
        <f>SUM(B28:M28)</f>
        <v>60.181721599999996</v>
      </c>
    </row>
    <row r="29" spans="1:17" ht="18" customHeight="1" x14ac:dyDescent="0.25">
      <c r="A29" s="6" t="s">
        <v>22</v>
      </c>
      <c r="B29" s="13">
        <v>71.266891399999992</v>
      </c>
      <c r="C29" s="13">
        <v>67.298389700000001</v>
      </c>
      <c r="D29" s="13">
        <v>69.099973000000006</v>
      </c>
      <c r="E29" s="13">
        <v>62.7476871</v>
      </c>
      <c r="F29" s="13">
        <v>60.330483700000002</v>
      </c>
      <c r="G29" s="13">
        <v>67.387066000000004</v>
      </c>
      <c r="H29" s="13">
        <v>77.530625400000005</v>
      </c>
      <c r="I29" s="13">
        <v>77.302391999999998</v>
      </c>
      <c r="J29" s="13">
        <v>69.672333399999985</v>
      </c>
      <c r="K29" s="13">
        <v>66.271687400000005</v>
      </c>
      <c r="L29" s="13">
        <v>66.437132300000002</v>
      </c>
      <c r="M29" s="13">
        <v>69.738187799999992</v>
      </c>
      <c r="N29" s="13">
        <f t="shared" ref="N29:N30" si="13">SUM(B29:M29)</f>
        <v>825.08284920000006</v>
      </c>
    </row>
    <row r="30" spans="1:17" ht="18" customHeight="1" x14ac:dyDescent="0.25">
      <c r="A30" s="6" t="s">
        <v>16</v>
      </c>
      <c r="B30" s="13">
        <v>126.64893259999999</v>
      </c>
      <c r="C30" s="13">
        <v>116.6335909</v>
      </c>
      <c r="D30" s="13">
        <v>116.3333847</v>
      </c>
      <c r="E30" s="13">
        <v>102.2788966</v>
      </c>
      <c r="F30" s="13">
        <v>100.4214113</v>
      </c>
      <c r="G30" s="13">
        <v>111.0768461</v>
      </c>
      <c r="H30" s="13">
        <v>138.2333318</v>
      </c>
      <c r="I30" s="13">
        <v>138.6514593</v>
      </c>
      <c r="J30" s="13">
        <v>122.5269294</v>
      </c>
      <c r="K30" s="13">
        <v>118.58059540000001</v>
      </c>
      <c r="L30" s="13">
        <v>125.6348054</v>
      </c>
      <c r="M30" s="13">
        <v>133.69482479999999</v>
      </c>
      <c r="N30" s="13">
        <f t="shared" si="13"/>
        <v>1450.7150083000001</v>
      </c>
    </row>
  </sheetData>
  <mergeCells count="1">
    <mergeCell ref="A2:N2"/>
  </mergeCells>
  <printOptions horizontalCentered="1"/>
  <pageMargins left="0.17" right="0.1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zoomScaleNormal="100" workbookViewId="0">
      <selection activeCell="Q17" sqref="Q17"/>
    </sheetView>
  </sheetViews>
  <sheetFormatPr defaultRowHeight="15.75" x14ac:dyDescent="0.25"/>
  <cols>
    <col min="1" max="1" width="47.85546875" style="2" customWidth="1"/>
    <col min="2" max="2" width="12.7109375" style="2" customWidth="1"/>
    <col min="3" max="3" width="13.28515625" style="2" customWidth="1"/>
    <col min="4" max="9" width="12.140625" style="2" customWidth="1"/>
    <col min="10" max="11" width="13.42578125" style="2" customWidth="1"/>
    <col min="12" max="13" width="12.140625" style="2" customWidth="1"/>
    <col min="14" max="14" width="14.5703125" style="2" customWidth="1"/>
    <col min="15" max="15" width="9.140625" style="2"/>
    <col min="16" max="16" width="13.7109375" style="2" bestFit="1" customWidth="1"/>
    <col min="17" max="16384" width="9.140625" style="2"/>
  </cols>
  <sheetData>
    <row r="2" spans="1:14" ht="22.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x14ac:dyDescent="0.25">
      <c r="N4" s="14"/>
    </row>
    <row r="5" spans="1:14" ht="42" customHeight="1" x14ac:dyDescent="0.25">
      <c r="A5" s="16" t="s">
        <v>38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3" t="s">
        <v>33</v>
      </c>
    </row>
    <row r="6" spans="1:14" ht="18" customHeight="1" x14ac:dyDescent="0.25">
      <c r="A6" s="7" t="s">
        <v>24</v>
      </c>
      <c r="B6" s="11">
        <f>B7+B13</f>
        <v>303.95386339999999</v>
      </c>
      <c r="C6" s="11">
        <f t="shared" ref="C6:M6" si="0">C7+C13</f>
        <v>289.93565090000004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ref="N6:N7" si="1">SUM(B6:M6)</f>
        <v>593.88951429999997</v>
      </c>
    </row>
    <row r="7" spans="1:14" ht="18" customHeight="1" x14ac:dyDescent="0.25">
      <c r="A7" s="4" t="s">
        <v>1</v>
      </c>
      <c r="B7" s="11">
        <f>SUM(B8:B11)</f>
        <v>123.1588496</v>
      </c>
      <c r="C7" s="11">
        <f t="shared" ref="C7:M7" si="2">SUM(C8:C11)</f>
        <v>116.5778554</v>
      </c>
      <c r="D7" s="11">
        <f t="shared" si="2"/>
        <v>0</v>
      </c>
      <c r="E7" s="11">
        <f t="shared" si="2"/>
        <v>0</v>
      </c>
      <c r="F7" s="11">
        <f t="shared" si="2"/>
        <v>0</v>
      </c>
      <c r="G7" s="11">
        <f t="shared" si="2"/>
        <v>0</v>
      </c>
      <c r="H7" s="11">
        <f t="shared" si="2"/>
        <v>0</v>
      </c>
      <c r="I7" s="11">
        <f t="shared" si="2"/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1"/>
        <v>239.736705</v>
      </c>
    </row>
    <row r="8" spans="1:14" ht="18" customHeight="1" x14ac:dyDescent="0.25">
      <c r="A8" s="4" t="s">
        <v>17</v>
      </c>
      <c r="B8" s="13">
        <v>9.3762539999999994</v>
      </c>
      <c r="C8" s="13">
        <v>9.6921444000000001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f>SUM(B8:M8)</f>
        <v>19.0683984</v>
      </c>
    </row>
    <row r="9" spans="1:14" ht="18" customHeight="1" x14ac:dyDescent="0.25">
      <c r="A9" s="4" t="s">
        <v>18</v>
      </c>
      <c r="B9" s="13">
        <v>60.338504999999998</v>
      </c>
      <c r="C9" s="13">
        <v>56.1373745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>
        <f>SUM(B9:M9)</f>
        <v>116.47587949999999</v>
      </c>
    </row>
    <row r="10" spans="1:14" ht="18" customHeight="1" x14ac:dyDescent="0.25">
      <c r="A10" s="4" t="s">
        <v>19</v>
      </c>
      <c r="B10" s="13">
        <v>53.396125099999999</v>
      </c>
      <c r="C10" s="13">
        <v>50.704810799999997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f>SUM(B10:M10)</f>
        <v>104.1009359</v>
      </c>
    </row>
    <row r="11" spans="1:14" ht="18" customHeight="1" x14ac:dyDescent="0.25">
      <c r="A11" s="4" t="s">
        <v>20</v>
      </c>
      <c r="B11" s="26">
        <v>4.7965500000000001E-2</v>
      </c>
      <c r="C11" s="26">
        <v>4.3525700000000001E-2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3">
        <f t="shared" ref="N11" si="3">SUM(B11:M11)</f>
        <v>9.1491199999999995E-2</v>
      </c>
    </row>
    <row r="12" spans="1:14" ht="3.75" customHeight="1" x14ac:dyDescent="0.25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3"/>
      <c r="M12" s="15"/>
      <c r="N12" s="15"/>
    </row>
    <row r="13" spans="1:14" ht="18" customHeight="1" x14ac:dyDescent="0.25">
      <c r="A13" s="5" t="s">
        <v>3</v>
      </c>
      <c r="B13" s="11">
        <f>SUM(B14:B16)</f>
        <v>180.79501379999999</v>
      </c>
      <c r="C13" s="11">
        <f t="shared" ref="C13:M13" si="4">C14+C15+C16</f>
        <v>173.35779550000001</v>
      </c>
      <c r="D13" s="11">
        <f t="shared" si="4"/>
        <v>0</v>
      </c>
      <c r="E13" s="11">
        <f t="shared" si="4"/>
        <v>0</v>
      </c>
      <c r="F13" s="11">
        <f t="shared" si="4"/>
        <v>0</v>
      </c>
      <c r="G13" s="11">
        <f t="shared" si="4"/>
        <v>0</v>
      </c>
      <c r="H13" s="11">
        <f t="shared" si="4"/>
        <v>0</v>
      </c>
      <c r="I13" s="11">
        <f t="shared" si="4"/>
        <v>0</v>
      </c>
      <c r="J13" s="11">
        <f t="shared" si="4"/>
        <v>0</v>
      </c>
      <c r="K13" s="11">
        <f t="shared" si="4"/>
        <v>0</v>
      </c>
      <c r="L13" s="11">
        <f t="shared" si="4"/>
        <v>0</v>
      </c>
      <c r="M13" s="11">
        <f t="shared" si="4"/>
        <v>0</v>
      </c>
      <c r="N13" s="11">
        <f t="shared" ref="N13" si="5">SUM(B13:M13)</f>
        <v>354.1528093</v>
      </c>
    </row>
    <row r="14" spans="1:14" ht="18" customHeight="1" x14ac:dyDescent="0.25">
      <c r="A14" s="6" t="s">
        <v>21</v>
      </c>
      <c r="B14" s="13">
        <v>0.88640390000000002</v>
      </c>
      <c r="C14" s="13">
        <v>0.8256426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f>SUM(B14:M14)</f>
        <v>1.7120465</v>
      </c>
    </row>
    <row r="15" spans="1:14" ht="18" customHeight="1" x14ac:dyDescent="0.25">
      <c r="A15" s="6" t="s">
        <v>22</v>
      </c>
      <c r="B15" s="13">
        <v>73.044640099999995</v>
      </c>
      <c r="C15" s="13">
        <v>66.989871600000001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ref="N15:N16" si="6">SUM(B15:M15)</f>
        <v>140.0345117</v>
      </c>
    </row>
    <row r="16" spans="1:14" ht="18" customHeight="1" x14ac:dyDescent="0.25">
      <c r="A16" s="6" t="s">
        <v>16</v>
      </c>
      <c r="B16" s="13">
        <v>106.86396979999999</v>
      </c>
      <c r="C16" s="13">
        <v>105.5422813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>
        <f t="shared" si="6"/>
        <v>212.40625109999999</v>
      </c>
    </row>
    <row r="18" spans="1:14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4" ht="31.5" x14ac:dyDescent="0.25">
      <c r="A19" s="16" t="s">
        <v>35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  <c r="G19" s="1" t="s">
        <v>9</v>
      </c>
      <c r="H19" s="1" t="s">
        <v>10</v>
      </c>
      <c r="I19" s="1" t="s">
        <v>11</v>
      </c>
      <c r="J19" s="1" t="s">
        <v>12</v>
      </c>
      <c r="K19" s="1" t="s">
        <v>13</v>
      </c>
      <c r="L19" s="1" t="s">
        <v>14</v>
      </c>
      <c r="M19" s="1" t="s">
        <v>15</v>
      </c>
      <c r="N19" s="3" t="s">
        <v>33</v>
      </c>
    </row>
    <row r="20" spans="1:14" ht="18" customHeight="1" x14ac:dyDescent="0.25">
      <c r="A20" s="7" t="s">
        <v>24</v>
      </c>
      <c r="B20" s="11">
        <f>B21+B27</f>
        <v>394.6273415</v>
      </c>
      <c r="C20" s="11">
        <f t="shared" ref="C20:M20" si="7">C21+C27</f>
        <v>352.8060658</v>
      </c>
      <c r="D20" s="11">
        <f t="shared" si="7"/>
        <v>0</v>
      </c>
      <c r="E20" s="11">
        <f t="shared" si="7"/>
        <v>0</v>
      </c>
      <c r="F20" s="11">
        <f t="shared" si="7"/>
        <v>0</v>
      </c>
      <c r="G20" s="11">
        <f t="shared" si="7"/>
        <v>0</v>
      </c>
      <c r="H20" s="11">
        <f t="shared" si="7"/>
        <v>0</v>
      </c>
      <c r="I20" s="11">
        <f t="shared" si="7"/>
        <v>0</v>
      </c>
      <c r="J20" s="11">
        <f t="shared" si="7"/>
        <v>0</v>
      </c>
      <c r="K20" s="11">
        <f t="shared" si="7"/>
        <v>0</v>
      </c>
      <c r="L20" s="11">
        <f t="shared" si="7"/>
        <v>0</v>
      </c>
      <c r="M20" s="11">
        <f t="shared" si="7"/>
        <v>0</v>
      </c>
      <c r="N20" s="11">
        <f t="shared" ref="N20:N21" si="8">SUM(B20:M20)</f>
        <v>747.4334073</v>
      </c>
    </row>
    <row r="21" spans="1:14" ht="18" customHeight="1" x14ac:dyDescent="0.25">
      <c r="A21" s="4" t="s">
        <v>1</v>
      </c>
      <c r="B21" s="12">
        <f>SUM(B22:B25)</f>
        <v>182.34153879999997</v>
      </c>
      <c r="C21" s="12">
        <f t="shared" ref="C21:M21" si="9">SUM(C22:C25)</f>
        <v>155.42172669999999</v>
      </c>
      <c r="D21" s="12">
        <f t="shared" si="9"/>
        <v>0</v>
      </c>
      <c r="E21" s="12">
        <f t="shared" si="9"/>
        <v>0</v>
      </c>
      <c r="F21" s="12">
        <f t="shared" si="9"/>
        <v>0</v>
      </c>
      <c r="G21" s="12">
        <f t="shared" si="9"/>
        <v>0</v>
      </c>
      <c r="H21" s="12">
        <f t="shared" si="9"/>
        <v>0</v>
      </c>
      <c r="I21" s="12">
        <f t="shared" si="9"/>
        <v>0</v>
      </c>
      <c r="J21" s="12">
        <f t="shared" si="9"/>
        <v>0</v>
      </c>
      <c r="K21" s="12">
        <f t="shared" si="9"/>
        <v>0</v>
      </c>
      <c r="L21" s="12">
        <f t="shared" si="9"/>
        <v>0</v>
      </c>
      <c r="M21" s="12">
        <f t="shared" si="9"/>
        <v>0</v>
      </c>
      <c r="N21" s="12">
        <f t="shared" si="8"/>
        <v>337.76326549999999</v>
      </c>
    </row>
    <row r="22" spans="1:14" ht="18" customHeight="1" x14ac:dyDescent="0.25">
      <c r="A22" s="4" t="s">
        <v>17</v>
      </c>
      <c r="B22" s="13">
        <v>21.719866199999998</v>
      </c>
      <c r="C22" s="13">
        <v>22.188351999999998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f>SUM(B22:M22)</f>
        <v>43.908218199999993</v>
      </c>
    </row>
    <row r="23" spans="1:14" ht="18" customHeight="1" x14ac:dyDescent="0.25">
      <c r="A23" s="4" t="s">
        <v>18</v>
      </c>
      <c r="B23" s="13">
        <v>84.558617299999995</v>
      </c>
      <c r="C23" s="13">
        <v>70.613173400000008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>SUM(B23:M23)</f>
        <v>155.1717907</v>
      </c>
    </row>
    <row r="24" spans="1:14" ht="18" customHeight="1" x14ac:dyDescent="0.25">
      <c r="A24" s="4" t="s">
        <v>19</v>
      </c>
      <c r="B24" s="13">
        <v>75.579184699999999</v>
      </c>
      <c r="C24" s="13">
        <v>62.193085000000004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>SUM(B24:M24)</f>
        <v>137.77226970000001</v>
      </c>
    </row>
    <row r="25" spans="1:14" ht="18" customHeight="1" x14ac:dyDescent="0.25">
      <c r="A25" s="4" t="s">
        <v>20</v>
      </c>
      <c r="B25" s="13">
        <v>0.48387059999999998</v>
      </c>
      <c r="C25" s="13">
        <v>0.4271163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f t="shared" ref="N25" si="10">SUM(B25:M25)</f>
        <v>0.91098689999999993</v>
      </c>
    </row>
    <row r="26" spans="1:14" ht="3" customHeight="1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18" customHeight="1" x14ac:dyDescent="0.25">
      <c r="A27" s="5" t="s">
        <v>3</v>
      </c>
      <c r="B27" s="11">
        <f>SUM(B28:B30)</f>
        <v>212.28580270000003</v>
      </c>
      <c r="C27" s="11">
        <f t="shared" ref="C27:M27" si="11">C28+C29+C30</f>
        <v>197.38433910000001</v>
      </c>
      <c r="D27" s="11">
        <f t="shared" si="11"/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11">
        <f t="shared" ref="N27" si="12">SUM(B27:M27)</f>
        <v>409.67014180000001</v>
      </c>
    </row>
    <row r="28" spans="1:14" ht="18" customHeight="1" x14ac:dyDescent="0.25">
      <c r="A28" s="6" t="s">
        <v>21</v>
      </c>
      <c r="B28" s="13">
        <v>4.4580015999999993</v>
      </c>
      <c r="C28" s="13">
        <v>4.2629595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>
        <f>SUM(B28:M28)</f>
        <v>8.7209611000000002</v>
      </c>
    </row>
    <row r="29" spans="1:14" ht="18" customHeight="1" x14ac:dyDescent="0.25">
      <c r="A29" s="6" t="s">
        <v>22</v>
      </c>
      <c r="B29" s="13">
        <v>66.426851999999997</v>
      </c>
      <c r="C29" s="13">
        <v>63.069814600000001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ref="N29:N30" si="13">SUM(B29:M29)</f>
        <v>129.4966666</v>
      </c>
    </row>
    <row r="30" spans="1:14" ht="18" customHeight="1" x14ac:dyDescent="0.25">
      <c r="A30" s="6" t="s">
        <v>16</v>
      </c>
      <c r="B30" s="13">
        <v>141.40094910000002</v>
      </c>
      <c r="C30" s="13">
        <v>130.05156500000001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f t="shared" si="13"/>
        <v>271.45251410000003</v>
      </c>
    </row>
  </sheetData>
  <mergeCells count="1">
    <mergeCell ref="A2:N2"/>
  </mergeCells>
  <printOptions horizontalCentered="1"/>
  <pageMargins left="0.17" right="0.1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zoomScaleNormal="100" workbookViewId="0">
      <selection activeCell="A2" sqref="A2:E2"/>
    </sheetView>
  </sheetViews>
  <sheetFormatPr defaultRowHeight="15.75" x14ac:dyDescent="0.25"/>
  <cols>
    <col min="1" max="1" width="47.85546875" style="2" customWidth="1"/>
    <col min="2" max="2" width="16.85546875" style="2" customWidth="1"/>
    <col min="3" max="3" width="19.5703125" style="2" customWidth="1"/>
    <col min="4" max="4" width="18" style="2" customWidth="1"/>
    <col min="5" max="5" width="17.85546875" style="2" customWidth="1"/>
    <col min="6" max="16384" width="9.140625" style="2"/>
  </cols>
  <sheetData>
    <row r="2" spans="1:5" ht="22.5" customHeight="1" x14ac:dyDescent="0.25">
      <c r="A2" s="27" t="s">
        <v>31</v>
      </c>
      <c r="B2" s="27"/>
      <c r="C2" s="27"/>
      <c r="D2" s="27"/>
      <c r="E2" s="27"/>
    </row>
    <row r="4" spans="1:5" ht="14.25" hidden="1" customHeight="1" x14ac:dyDescent="0.25"/>
    <row r="5" spans="1:5" ht="28.5" hidden="1" customHeight="1" x14ac:dyDescent="0.25">
      <c r="A5" s="18" t="s">
        <v>37</v>
      </c>
      <c r="B5" s="1">
        <v>2022</v>
      </c>
      <c r="C5" s="1">
        <v>2023</v>
      </c>
      <c r="D5" s="1">
        <v>2024</v>
      </c>
      <c r="E5" s="1" t="s">
        <v>42</v>
      </c>
    </row>
    <row r="6" spans="1:5" ht="18" hidden="1" customHeight="1" x14ac:dyDescent="0.25">
      <c r="A6" s="7" t="s">
        <v>24</v>
      </c>
      <c r="B6" s="11">
        <f>B7+B13</f>
        <v>2825.8665038999998</v>
      </c>
      <c r="C6" s="11">
        <f t="shared" ref="C6:D6" si="0">C7+C13</f>
        <v>2935.6091132599895</v>
      </c>
      <c r="D6" s="11">
        <f t="shared" si="0"/>
        <v>3193.7238754999998</v>
      </c>
      <c r="E6" s="11">
        <f t="shared" ref="E6" si="1">E7+E13</f>
        <v>593.88951429999997</v>
      </c>
    </row>
    <row r="7" spans="1:5" ht="18" hidden="1" customHeight="1" x14ac:dyDescent="0.25">
      <c r="A7" s="4" t="s">
        <v>1</v>
      </c>
      <c r="B7" s="11">
        <f>SUM(B8:B11)</f>
        <v>1070.7844047999999</v>
      </c>
      <c r="C7" s="11">
        <f t="shared" ref="C7:D7" si="2">SUM(C8:C11)</f>
        <v>1103.5870694600001</v>
      </c>
      <c r="D7" s="11">
        <f t="shared" si="2"/>
        <v>1178.3754126000001</v>
      </c>
      <c r="E7" s="11">
        <f t="shared" ref="E7" si="3">SUM(E8:E11)</f>
        <v>239.736705</v>
      </c>
    </row>
    <row r="8" spans="1:5" ht="18" hidden="1" customHeight="1" x14ac:dyDescent="0.25">
      <c r="A8" s="4" t="s">
        <v>17</v>
      </c>
      <c r="B8" s="13">
        <f>'2022 Telmico+EPG'!N8</f>
        <v>136.96654749999999</v>
      </c>
      <c r="C8" s="13">
        <f>'2023 Telmico+EPG'!N8</f>
        <v>145.42184882999982</v>
      </c>
      <c r="D8" s="13">
        <f>'2024 Telmico+EPG'!N8</f>
        <v>145.65629039999999</v>
      </c>
      <c r="E8" s="13">
        <f>'2025 Telmico+EPG'!N8</f>
        <v>19.0683984</v>
      </c>
    </row>
    <row r="9" spans="1:5" ht="18" hidden="1" customHeight="1" x14ac:dyDescent="0.25">
      <c r="A9" s="4" t="s">
        <v>18</v>
      </c>
      <c r="B9" s="13">
        <f>'2022 Telmico+EPG'!N9</f>
        <v>586.89690509999991</v>
      </c>
      <c r="C9" s="13">
        <f>'2023 Telmico+EPG'!N9</f>
        <v>604.77256303000036</v>
      </c>
      <c r="D9" s="13">
        <f>'2024 Telmico+EPG'!N9</f>
        <v>630.88883820000001</v>
      </c>
      <c r="E9" s="13">
        <f>'2025 Telmico+EPG'!N9</f>
        <v>116.47587949999999</v>
      </c>
    </row>
    <row r="10" spans="1:5" ht="18" hidden="1" customHeight="1" x14ac:dyDescent="0.25">
      <c r="A10" s="4" t="s">
        <v>19</v>
      </c>
      <c r="B10" s="13">
        <f>'2022 Telmico+EPG'!N10</f>
        <v>346.45452209999996</v>
      </c>
      <c r="C10" s="13">
        <f>'2023 Telmico+EPG'!N10</f>
        <v>352.91506319999996</v>
      </c>
      <c r="D10" s="13">
        <f>'2024 Telmico+EPG'!N10</f>
        <v>401.38930330000005</v>
      </c>
      <c r="E10" s="13">
        <f>'2025 Telmico+EPG'!N10</f>
        <v>104.1009359</v>
      </c>
    </row>
    <row r="11" spans="1:5" ht="18" hidden="1" customHeight="1" x14ac:dyDescent="0.25">
      <c r="A11" s="4" t="s">
        <v>20</v>
      </c>
      <c r="B11" s="13">
        <f>'2022 Telmico+EPG'!N11</f>
        <v>0.46643010000000001</v>
      </c>
      <c r="C11" s="13">
        <f>'2023 Telmico+EPG'!N11</f>
        <v>0.47759440000000003</v>
      </c>
      <c r="D11" s="13">
        <f>'2024 Telmico+EPG'!N11</f>
        <v>0.44098069999999989</v>
      </c>
      <c r="E11" s="13">
        <f>'2025 Telmico+EPG'!N11</f>
        <v>9.1491199999999995E-2</v>
      </c>
    </row>
    <row r="12" spans="1:5" ht="3.75" hidden="1" customHeight="1" x14ac:dyDescent="0.25">
      <c r="A12" s="1"/>
      <c r="B12" s="15"/>
      <c r="C12" s="15"/>
      <c r="D12" s="15"/>
      <c r="E12" s="15"/>
    </row>
    <row r="13" spans="1:5" ht="18" hidden="1" customHeight="1" x14ac:dyDescent="0.25">
      <c r="A13" s="5" t="s">
        <v>3</v>
      </c>
      <c r="B13" s="11">
        <f>B14+B15+B16</f>
        <v>1755.0820991000001</v>
      </c>
      <c r="C13" s="11">
        <f t="shared" ref="C13:D13" si="4">C14+C15+C16</f>
        <v>1832.0220437999897</v>
      </c>
      <c r="D13" s="11">
        <f t="shared" si="4"/>
        <v>2015.3484629</v>
      </c>
      <c r="E13" s="11">
        <f t="shared" ref="E13" si="5">E14+E15+E16</f>
        <v>354.1528093</v>
      </c>
    </row>
    <row r="14" spans="1:5" ht="18" hidden="1" customHeight="1" x14ac:dyDescent="0.25">
      <c r="A14" s="6" t="s">
        <v>21</v>
      </c>
      <c r="B14" s="13">
        <f>'2022 Telmico+EPG'!N14</f>
        <v>11.805422199999999</v>
      </c>
      <c r="C14" s="13">
        <f>'2023 Telmico+EPG'!N14</f>
        <v>12.885657200000001</v>
      </c>
      <c r="D14" s="13">
        <f>'2024 Telmico+EPG'!N14</f>
        <v>12.211369099999999</v>
      </c>
      <c r="E14" s="13">
        <f>'2025 Telmico+EPG'!N14</f>
        <v>1.7120465</v>
      </c>
    </row>
    <row r="15" spans="1:5" ht="18" hidden="1" customHeight="1" x14ac:dyDescent="0.25">
      <c r="A15" s="6" t="s">
        <v>22</v>
      </c>
      <c r="B15" s="13">
        <f>'2022 Telmico+EPG'!N15</f>
        <v>777.32580140000005</v>
      </c>
      <c r="C15" s="13">
        <f>'2023 Telmico+EPG'!N15</f>
        <v>776.60519129999989</v>
      </c>
      <c r="D15" s="13">
        <f>'2024 Telmico+EPG'!N15</f>
        <v>857.91921400000001</v>
      </c>
      <c r="E15" s="13">
        <f>'2025 Telmico+EPG'!N15</f>
        <v>140.0345117</v>
      </c>
    </row>
    <row r="16" spans="1:5" ht="18" hidden="1" customHeight="1" x14ac:dyDescent="0.25">
      <c r="A16" s="6" t="s">
        <v>16</v>
      </c>
      <c r="B16" s="13">
        <f>'2022 Telmico+EPG'!N16</f>
        <v>965.95087550000005</v>
      </c>
      <c r="C16" s="13">
        <f>'2023 Telmico+EPG'!N16</f>
        <v>1042.5311952999898</v>
      </c>
      <c r="D16" s="13">
        <f>'2024 Telmico+EPG'!N16</f>
        <v>1145.2178798</v>
      </c>
      <c r="E16" s="13">
        <f>'2025 Telmico+EPG'!N16</f>
        <v>212.40625109999999</v>
      </c>
    </row>
    <row r="17" spans="1:5" hidden="1" x14ac:dyDescent="0.25"/>
    <row r="18" spans="1:5" hidden="1" x14ac:dyDescent="0.25">
      <c r="B18" s="8"/>
      <c r="C18" s="8"/>
      <c r="D18" s="8"/>
    </row>
    <row r="19" spans="1:5" ht="24.75" hidden="1" customHeight="1" x14ac:dyDescent="0.25">
      <c r="A19" s="18" t="s">
        <v>29</v>
      </c>
      <c r="B19" s="1">
        <v>2022</v>
      </c>
      <c r="C19" s="1">
        <v>2023</v>
      </c>
      <c r="D19" s="1">
        <v>2024</v>
      </c>
      <c r="E19" s="1" t="s">
        <v>42</v>
      </c>
    </row>
    <row r="20" spans="1:5" ht="18" hidden="1" customHeight="1" x14ac:dyDescent="0.25">
      <c r="A20" s="7" t="s">
        <v>24</v>
      </c>
      <c r="B20" s="11">
        <f>B21+B27</f>
        <v>3818.1772403000004</v>
      </c>
      <c r="C20" s="11">
        <f t="shared" ref="C20:D20" si="6">C21+C27</f>
        <v>3864.4344867</v>
      </c>
      <c r="D20" s="11">
        <f t="shared" si="6"/>
        <v>4116.7476892000004</v>
      </c>
      <c r="E20" s="11">
        <f t="shared" ref="E20" si="7">E21+E27</f>
        <v>747.4334073</v>
      </c>
    </row>
    <row r="21" spans="1:5" ht="18" hidden="1" customHeight="1" x14ac:dyDescent="0.25">
      <c r="A21" s="4" t="s">
        <v>1</v>
      </c>
      <c r="B21" s="12">
        <f>SUM(B22:B25)</f>
        <v>1609.7841076000002</v>
      </c>
      <c r="C21" s="12">
        <f t="shared" ref="C21:D21" si="8">SUM(C22:C25)</f>
        <v>1648.3553071700001</v>
      </c>
      <c r="D21" s="12">
        <f t="shared" si="8"/>
        <v>1780.7681101000003</v>
      </c>
      <c r="E21" s="12">
        <f t="shared" ref="E21" si="9">SUM(E22:E25)</f>
        <v>337.76326549999999</v>
      </c>
    </row>
    <row r="22" spans="1:5" ht="18" hidden="1" customHeight="1" x14ac:dyDescent="0.25">
      <c r="A22" s="4" t="s">
        <v>17</v>
      </c>
      <c r="B22" s="13">
        <f>'2022 Telmico+EPG'!N22</f>
        <v>304.49211207999997</v>
      </c>
      <c r="C22" s="13">
        <f>'2023 Telmico+EPG'!N22</f>
        <v>305.26309874999998</v>
      </c>
      <c r="D22" s="13">
        <f>'2024 Telmico+EPG'!N22</f>
        <v>294.89857050000001</v>
      </c>
      <c r="E22" s="13">
        <f>'2025 Telmico+EPG'!N22</f>
        <v>43.908218199999993</v>
      </c>
    </row>
    <row r="23" spans="1:5" ht="18" hidden="1" customHeight="1" x14ac:dyDescent="0.25">
      <c r="A23" s="4" t="s">
        <v>18</v>
      </c>
      <c r="B23" s="13">
        <f>'2022 Telmico+EPG'!N23</f>
        <v>873.50435145000006</v>
      </c>
      <c r="C23" s="13">
        <f>'2023 Telmico+EPG'!N23</f>
        <v>886.86779802000001</v>
      </c>
      <c r="D23" s="13">
        <f>'2024 Telmico+EPG'!N23</f>
        <v>925.4732431000001</v>
      </c>
      <c r="E23" s="13">
        <f>'2025 Telmico+EPG'!N23</f>
        <v>155.1717907</v>
      </c>
    </row>
    <row r="24" spans="1:5" ht="18" hidden="1" customHeight="1" x14ac:dyDescent="0.25">
      <c r="A24" s="4" t="s">
        <v>19</v>
      </c>
      <c r="B24" s="13">
        <f>'2022 Telmico+EPG'!N24</f>
        <v>427.30816117999996</v>
      </c>
      <c r="C24" s="13">
        <f>'2023 Telmico+EPG'!N24</f>
        <v>452.78454319000002</v>
      </c>
      <c r="D24" s="13">
        <f>'2024 Telmico+EPG'!N24</f>
        <v>556.93802310000001</v>
      </c>
      <c r="E24" s="13">
        <f>'2025 Telmico+EPG'!N24</f>
        <v>137.77226970000001</v>
      </c>
    </row>
    <row r="25" spans="1:5" ht="18" hidden="1" customHeight="1" x14ac:dyDescent="0.25">
      <c r="A25" s="4" t="s">
        <v>20</v>
      </c>
      <c r="B25" s="13">
        <f>'2022 Telmico+EPG'!N25</f>
        <v>4.4794828900000008</v>
      </c>
      <c r="C25" s="13">
        <f>'2023 Telmico+EPG'!N25</f>
        <v>3.4398672100000001</v>
      </c>
      <c r="D25" s="13">
        <f>'2024 Telmico+EPG'!N25</f>
        <v>3.4582734000000004</v>
      </c>
      <c r="E25" s="13">
        <f>'2025 Telmico+EPG'!N25</f>
        <v>0.91098689999999993</v>
      </c>
    </row>
    <row r="26" spans="1:5" ht="3" hidden="1" customHeight="1" x14ac:dyDescent="0.25">
      <c r="A26" s="1"/>
      <c r="B26" s="13"/>
      <c r="C26" s="13"/>
      <c r="D26" s="13"/>
      <c r="E26" s="13"/>
    </row>
    <row r="27" spans="1:5" ht="18" hidden="1" customHeight="1" x14ac:dyDescent="0.25">
      <c r="A27" s="5" t="s">
        <v>3</v>
      </c>
      <c r="B27" s="11">
        <f>B28+B29+B30</f>
        <v>2208.3931327</v>
      </c>
      <c r="C27" s="11">
        <f t="shared" ref="C27:D27" si="10">C28+C29+C30</f>
        <v>2216.0791795300001</v>
      </c>
      <c r="D27" s="11">
        <f t="shared" si="10"/>
        <v>2335.9795791000001</v>
      </c>
      <c r="E27" s="11">
        <f t="shared" ref="E27" si="11">E28+E29+E30</f>
        <v>409.67014180000001</v>
      </c>
    </row>
    <row r="28" spans="1:5" ht="18" hidden="1" customHeight="1" x14ac:dyDescent="0.25">
      <c r="A28" s="6" t="s">
        <v>21</v>
      </c>
      <c r="B28" s="13">
        <f>'2022 Telmico+EPG'!N28</f>
        <v>58.547284239999996</v>
      </c>
      <c r="C28" s="13">
        <f>'2023 Telmico+EPG'!N28</f>
        <v>58.612513430000007</v>
      </c>
      <c r="D28" s="13">
        <f>'2024 Telmico+EPG'!N28</f>
        <v>60.181721599999996</v>
      </c>
      <c r="E28" s="13">
        <f>'2025 Telmico+EPG'!N28</f>
        <v>8.7209611000000002</v>
      </c>
    </row>
    <row r="29" spans="1:5" ht="18" hidden="1" customHeight="1" x14ac:dyDescent="0.25">
      <c r="A29" s="6" t="s">
        <v>22</v>
      </c>
      <c r="B29" s="13">
        <f>'2022 Telmico+EPG'!N29</f>
        <v>937.61003874000016</v>
      </c>
      <c r="C29" s="13">
        <f>'2023 Telmico+EPG'!N29</f>
        <v>858.08808279999994</v>
      </c>
      <c r="D29" s="13">
        <f>'2024 Telmico+EPG'!N29</f>
        <v>825.08284920000006</v>
      </c>
      <c r="E29" s="13">
        <f>'2025 Telmico+EPG'!N29</f>
        <v>129.4966666</v>
      </c>
    </row>
    <row r="30" spans="1:5" ht="18" hidden="1" customHeight="1" x14ac:dyDescent="0.25">
      <c r="A30" s="6" t="s">
        <v>16</v>
      </c>
      <c r="B30" s="13">
        <f>'2022 Telmico+EPG'!N30</f>
        <v>1212.2358097200001</v>
      </c>
      <c r="C30" s="13">
        <f>'2023 Telmico+EPG'!N30</f>
        <v>1299.3785832999999</v>
      </c>
      <c r="D30" s="13">
        <f>'2024 Telmico+EPG'!N30</f>
        <v>1450.7150083000001</v>
      </c>
      <c r="E30" s="13">
        <f>'2025 Telmico+EPG'!N30</f>
        <v>271.45251410000003</v>
      </c>
    </row>
    <row r="31" spans="1:5" hidden="1" x14ac:dyDescent="0.25"/>
    <row r="33" spans="1:8" ht="24" customHeight="1" x14ac:dyDescent="0.25">
      <c r="A33" s="25" t="s">
        <v>36</v>
      </c>
      <c r="B33" s="21">
        <v>2022</v>
      </c>
      <c r="C33" s="21">
        <v>2023</v>
      </c>
      <c r="D33" s="21">
        <v>2024</v>
      </c>
      <c r="E33" s="1" t="s">
        <v>42</v>
      </c>
    </row>
    <row r="34" spans="1:8" ht="18" customHeight="1" x14ac:dyDescent="0.25">
      <c r="A34" s="7" t="s">
        <v>24</v>
      </c>
      <c r="B34" s="22">
        <f>B35+B41</f>
        <v>6644.0437442000002</v>
      </c>
      <c r="C34" s="22">
        <f t="shared" ref="C34:D34" si="12">C35+C41</f>
        <v>6800.0435999599904</v>
      </c>
      <c r="D34" s="22">
        <f t="shared" si="12"/>
        <v>7310.4715647000003</v>
      </c>
      <c r="E34" s="22">
        <f t="shared" ref="E34" si="13">E35+E41</f>
        <v>1341.3229216</v>
      </c>
      <c r="G34" s="17"/>
    </row>
    <row r="35" spans="1:8" ht="18" customHeight="1" x14ac:dyDescent="0.25">
      <c r="A35" s="4" t="s">
        <v>1</v>
      </c>
      <c r="B35" s="23">
        <f>SUM(B36:B39)</f>
        <v>2680.5685123999997</v>
      </c>
      <c r="C35" s="23">
        <f t="shared" ref="C35:D35" si="14">SUM(C36:C39)</f>
        <v>2751.9423766300001</v>
      </c>
      <c r="D35" s="23">
        <f t="shared" si="14"/>
        <v>2959.1435227000002</v>
      </c>
      <c r="E35" s="23">
        <f t="shared" ref="E35" si="15">SUM(E36:E39)</f>
        <v>577.49997050000002</v>
      </c>
    </row>
    <row r="36" spans="1:8" ht="18" customHeight="1" x14ac:dyDescent="0.25">
      <c r="A36" s="4" t="s">
        <v>17</v>
      </c>
      <c r="B36" s="24">
        <f>B8+B22</f>
        <v>441.45865957999996</v>
      </c>
      <c r="C36" s="24">
        <f t="shared" ref="C36:D36" si="16">C8+C22</f>
        <v>450.6849475799998</v>
      </c>
      <c r="D36" s="24">
        <f t="shared" si="16"/>
        <v>440.55486089999999</v>
      </c>
      <c r="E36" s="24">
        <f t="shared" ref="E36" si="17">E8+E22</f>
        <v>62.976616599999993</v>
      </c>
      <c r="H36" s="17"/>
    </row>
    <row r="37" spans="1:8" ht="18" customHeight="1" x14ac:dyDescent="0.25">
      <c r="A37" s="4" t="s">
        <v>18</v>
      </c>
      <c r="B37" s="24">
        <f t="shared" ref="B37:D39" si="18">B9+B23</f>
        <v>1460.40125655</v>
      </c>
      <c r="C37" s="24">
        <f t="shared" si="18"/>
        <v>1491.6403610500004</v>
      </c>
      <c r="D37" s="24">
        <f t="shared" si="18"/>
        <v>1556.3620813000002</v>
      </c>
      <c r="E37" s="24">
        <f t="shared" ref="E37" si="19">E9+E23</f>
        <v>271.64767019999999</v>
      </c>
      <c r="H37" s="17"/>
    </row>
    <row r="38" spans="1:8" ht="18" customHeight="1" x14ac:dyDescent="0.25">
      <c r="A38" s="4" t="s">
        <v>19</v>
      </c>
      <c r="B38" s="24">
        <f t="shared" si="18"/>
        <v>773.76268327999992</v>
      </c>
      <c r="C38" s="24">
        <f t="shared" si="18"/>
        <v>805.69960638999999</v>
      </c>
      <c r="D38" s="24">
        <f t="shared" si="18"/>
        <v>958.32732640000006</v>
      </c>
      <c r="E38" s="24">
        <f t="shared" ref="E38" si="20">E10+E24</f>
        <v>241.87320560000001</v>
      </c>
      <c r="H38" s="17"/>
    </row>
    <row r="39" spans="1:8" ht="18" customHeight="1" x14ac:dyDescent="0.25">
      <c r="A39" s="4" t="s">
        <v>20</v>
      </c>
      <c r="B39" s="24">
        <f t="shared" si="18"/>
        <v>4.945912990000001</v>
      </c>
      <c r="C39" s="24">
        <f t="shared" si="18"/>
        <v>3.9174616100000001</v>
      </c>
      <c r="D39" s="24">
        <f t="shared" si="18"/>
        <v>3.8992541000000003</v>
      </c>
      <c r="E39" s="24">
        <f t="shared" ref="E39" si="21">E11+E25</f>
        <v>1.0024780999999998</v>
      </c>
      <c r="H39" s="17"/>
    </row>
    <row r="40" spans="1:8" ht="3" customHeight="1" x14ac:dyDescent="0.25">
      <c r="A40" s="1"/>
      <c r="B40" s="24"/>
      <c r="C40" s="24"/>
      <c r="D40" s="24"/>
      <c r="E40" s="24"/>
    </row>
    <row r="41" spans="1:8" ht="18" customHeight="1" x14ac:dyDescent="0.25">
      <c r="A41" s="5" t="s">
        <v>3</v>
      </c>
      <c r="B41" s="22">
        <f>B42+B43+B44</f>
        <v>3963.4752318000001</v>
      </c>
      <c r="C41" s="22">
        <f t="shared" ref="C41:D41" si="22">C42+C43+C44</f>
        <v>4048.1012233299898</v>
      </c>
      <c r="D41" s="22">
        <f t="shared" si="22"/>
        <v>4351.3280420000001</v>
      </c>
      <c r="E41" s="22">
        <f t="shared" ref="E41" si="23">E42+E43+E44</f>
        <v>763.82295109999995</v>
      </c>
    </row>
    <row r="42" spans="1:8" ht="18" customHeight="1" x14ac:dyDescent="0.25">
      <c r="A42" s="6" t="s">
        <v>21</v>
      </c>
      <c r="B42" s="24">
        <f>B14+B28</f>
        <v>70.352706439999992</v>
      </c>
      <c r="C42" s="24">
        <f t="shared" ref="C42:D42" si="24">C14+C28</f>
        <v>71.498170630000004</v>
      </c>
      <c r="D42" s="24">
        <f t="shared" si="24"/>
        <v>72.393090699999988</v>
      </c>
      <c r="E42" s="24">
        <f t="shared" ref="E42" si="25">E14+E28</f>
        <v>10.4330076</v>
      </c>
      <c r="H42" s="17"/>
    </row>
    <row r="43" spans="1:8" ht="18" customHeight="1" x14ac:dyDescent="0.25">
      <c r="A43" s="6" t="s">
        <v>22</v>
      </c>
      <c r="B43" s="24">
        <f t="shared" ref="B43:D44" si="26">B15+B29</f>
        <v>1714.9358401400002</v>
      </c>
      <c r="C43" s="24">
        <f t="shared" si="26"/>
        <v>1634.6932740999998</v>
      </c>
      <c r="D43" s="24">
        <f t="shared" si="26"/>
        <v>1683.0020632000001</v>
      </c>
      <c r="E43" s="24">
        <f t="shared" ref="E43" si="27">E15+E29</f>
        <v>269.53117829999997</v>
      </c>
      <c r="H43" s="17"/>
    </row>
    <row r="44" spans="1:8" ht="18" customHeight="1" x14ac:dyDescent="0.25">
      <c r="A44" s="6" t="s">
        <v>16</v>
      </c>
      <c r="B44" s="24">
        <f t="shared" si="26"/>
        <v>2178.1866852200001</v>
      </c>
      <c r="C44" s="24">
        <f t="shared" si="26"/>
        <v>2341.9097785999897</v>
      </c>
      <c r="D44" s="24">
        <f t="shared" si="26"/>
        <v>2595.9328881000001</v>
      </c>
      <c r="E44" s="24">
        <f t="shared" ref="E44" si="28">E16+E30</f>
        <v>483.85876519999999</v>
      </c>
      <c r="H44" s="17"/>
    </row>
  </sheetData>
  <mergeCells count="1">
    <mergeCell ref="A2:E2"/>
  </mergeCells>
  <printOptions horizontalCentered="1"/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 Telmico+EPG</vt:lpstr>
      <vt:lpstr>2023 Telmico+EPG</vt:lpstr>
      <vt:lpstr>2024 Telmico+EPG</vt:lpstr>
      <vt:lpstr>2025 Telmico+EPG</vt:lpstr>
      <vt:lpstr>2022-2025 Telmico+EPG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Sergo Latsabidze</dc:creator>
  <cp:lastModifiedBy>Sergo Latsabidze</cp:lastModifiedBy>
  <cp:lastPrinted>2024-12-10T11:48:24Z</cp:lastPrinted>
  <dcterms:created xsi:type="dcterms:W3CDTF">2024-05-22T08:58:08Z</dcterms:created>
  <dcterms:modified xsi:type="dcterms:W3CDTF">2025-03-23T14:10:39Z</dcterms:modified>
</cp:coreProperties>
</file>